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910"/>
  <workbookPr autoCompressPictures="0"/>
  <bookViews>
    <workbookView xWindow="15380" yWindow="520" windowWidth="27560" windowHeight="25600"/>
  </bookViews>
  <sheets>
    <sheet name="Updated Chart" sheetId="5" r:id="rId1"/>
    <sheet name="Death_Non-gang On Campus" sheetId="3" r:id="rId2"/>
    <sheet name="Chart" sheetId="4" r:id="rId3"/>
    <sheet name="Death" sheetId="2" r:id="rId4"/>
    <sheet name="National School Safety Center" sheetId="6" r:id="rId5"/>
    <sheet name="Shootings.csv" sheetId="7" r:id="rId6"/>
    <sheet name="Cleared up cases 2013-14 data" sheetId="8" r:id="rId7"/>
  </sheets>
  <externalReferences>
    <externalReference r:id="rId8"/>
  </externalReferences>
  <definedNames>
    <definedName name="_xlnm._FilterDatabase" localSheetId="2" hidden="1">Chart!$A$1:$AI$32</definedName>
    <definedName name="_xlnm._FilterDatabase" localSheetId="3" hidden="1">Death!$A$1:$BK$60</definedName>
    <definedName name="_xlnm._FilterDatabase" localSheetId="1" hidden="1">'Death_Non-gang On Campus'!$A$1:$AB$42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35" i="8" l="1"/>
  <c r="Q29" i="8"/>
  <c r="P29" i="8"/>
  <c r="O29" i="8"/>
  <c r="N29" i="8"/>
  <c r="Q28" i="8"/>
  <c r="P28" i="8"/>
  <c r="O28" i="8"/>
  <c r="N28" i="8"/>
  <c r="Z27" i="8"/>
  <c r="Z26" i="8"/>
  <c r="Q26" i="8"/>
  <c r="P26" i="8"/>
  <c r="O26" i="8"/>
  <c r="N26" i="8"/>
  <c r="Q25" i="8"/>
  <c r="P25" i="8"/>
  <c r="O25" i="8"/>
  <c r="N25" i="8"/>
  <c r="A5" i="6"/>
  <c r="A6" i="6"/>
  <c r="A7" i="6"/>
  <c r="A8" i="6"/>
  <c r="A9" i="6"/>
  <c r="A10" i="6"/>
  <c r="A11" i="6"/>
  <c r="A12" i="6"/>
  <c r="A13" i="6"/>
  <c r="A14" i="6"/>
  <c r="A15" i="6"/>
  <c r="A16" i="6"/>
  <c r="A17" i="6"/>
  <c r="A18" i="6"/>
  <c r="A19" i="6"/>
  <c r="A20" i="6"/>
  <c r="A21" i="6"/>
  <c r="A22" i="6"/>
  <c r="L21" i="6"/>
  <c r="I21" i="6"/>
  <c r="G21" i="6"/>
  <c r="L20" i="6"/>
  <c r="I20" i="6"/>
  <c r="G20" i="6"/>
  <c r="L19" i="6"/>
  <c r="I19" i="6"/>
  <c r="G19" i="6"/>
  <c r="L18" i="6"/>
  <c r="I18" i="6"/>
  <c r="G18" i="6"/>
  <c r="L17" i="6"/>
  <c r="I17" i="6"/>
  <c r="G17" i="6"/>
  <c r="L16" i="6"/>
  <c r="I16" i="6"/>
  <c r="G16" i="6"/>
  <c r="L15" i="6"/>
  <c r="I15" i="6"/>
  <c r="G15" i="6"/>
  <c r="L14" i="6"/>
  <c r="I14" i="6"/>
  <c r="G14" i="6"/>
  <c r="Q13" i="6"/>
  <c r="L13" i="6"/>
  <c r="I13" i="6"/>
  <c r="G13" i="6"/>
  <c r="L12" i="6"/>
  <c r="I12" i="6"/>
  <c r="G12" i="6"/>
  <c r="L11" i="6"/>
  <c r="I11" i="6"/>
  <c r="G11" i="6"/>
  <c r="L10" i="6"/>
  <c r="I10" i="6"/>
  <c r="G10" i="6"/>
  <c r="L9" i="6"/>
  <c r="I9" i="6"/>
  <c r="G9" i="6"/>
  <c r="L8" i="6"/>
  <c r="I8" i="6"/>
  <c r="G8" i="6"/>
  <c r="L7" i="6"/>
  <c r="I7" i="6"/>
  <c r="G7" i="6"/>
  <c r="L6" i="6"/>
  <c r="I6" i="6"/>
  <c r="G6" i="6"/>
  <c r="L5" i="6"/>
  <c r="I5" i="6"/>
  <c r="G5" i="6"/>
  <c r="L4" i="6"/>
  <c r="I4" i="6"/>
  <c r="G4" i="6"/>
  <c r="C32" i="5"/>
  <c r="E29" i="5"/>
  <c r="D29" i="5"/>
  <c r="C29" i="5"/>
  <c r="B29" i="5"/>
  <c r="B27" i="5"/>
  <c r="C27" i="5"/>
  <c r="D3" i="5"/>
  <c r="D4" i="5"/>
  <c r="D5" i="5"/>
  <c r="D6" i="5"/>
  <c r="D7" i="5"/>
  <c r="D8" i="5"/>
  <c r="D9" i="5"/>
  <c r="D10" i="5"/>
  <c r="D11" i="5"/>
  <c r="D12" i="5"/>
  <c r="D13" i="5"/>
  <c r="D14" i="5"/>
  <c r="D15" i="5"/>
  <c r="D16" i="5"/>
  <c r="D17" i="5"/>
  <c r="D18" i="5"/>
  <c r="D19" i="5"/>
  <c r="D20" i="5"/>
  <c r="D21" i="5"/>
  <c r="D22" i="5"/>
  <c r="D23" i="5"/>
  <c r="D2" i="5"/>
  <c r="AE39" i="3"/>
  <c r="AE35" i="3"/>
  <c r="AE34" i="3"/>
  <c r="AD38" i="3"/>
  <c r="AD37" i="3"/>
  <c r="AD36" i="3"/>
  <c r="AD34" i="3"/>
  <c r="AD33" i="3"/>
  <c r="AD35" i="3"/>
  <c r="AE38" i="3"/>
  <c r="AE37" i="3"/>
  <c r="AE36" i="3"/>
  <c r="AE33" i="3"/>
  <c r="AD39" i="3"/>
  <c r="AE27" i="3"/>
  <c r="AE26" i="3"/>
  <c r="AE25" i="3"/>
  <c r="AD32" i="3"/>
  <c r="AD31" i="3"/>
  <c r="AD30" i="3"/>
  <c r="AD29" i="3"/>
  <c r="AD28" i="3"/>
  <c r="AD25" i="3"/>
  <c r="AD26" i="3"/>
  <c r="AE32" i="3"/>
  <c r="AE31" i="3"/>
  <c r="AE30" i="3"/>
  <c r="AE29" i="3"/>
  <c r="AE28" i="3"/>
  <c r="AD27" i="3"/>
  <c r="AD22" i="3"/>
  <c r="AD17" i="3"/>
  <c r="AD16" i="3"/>
  <c r="AD18" i="3"/>
  <c r="AE24" i="3"/>
  <c r="AE23" i="3"/>
  <c r="AE21" i="3"/>
  <c r="AE20" i="3"/>
  <c r="AE19" i="3"/>
  <c r="AE18" i="3"/>
  <c r="AE16" i="3"/>
  <c r="AC3" i="3"/>
  <c r="AC4" i="3"/>
  <c r="AC5" i="3"/>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2" i="3"/>
  <c r="AD24" i="3"/>
  <c r="AD23" i="3"/>
  <c r="AD21" i="3"/>
  <c r="AD20" i="3"/>
  <c r="AD19" i="3"/>
  <c r="AE22" i="3"/>
  <c r="AE17" i="3"/>
  <c r="AE15" i="3"/>
  <c r="AE10" i="3"/>
  <c r="AE9" i="3"/>
  <c r="AE4" i="3"/>
  <c r="AE3" i="3"/>
  <c r="AE2" i="3"/>
  <c r="AE5" i="3"/>
  <c r="AD14" i="3"/>
  <c r="AD13" i="3"/>
  <c r="AD12" i="3"/>
  <c r="AD11" i="3"/>
  <c r="AD8" i="3"/>
  <c r="AD7" i="3"/>
  <c r="AD6" i="3"/>
  <c r="AD5" i="3"/>
  <c r="AD3" i="3"/>
  <c r="AD2" i="3"/>
  <c r="AD15" i="3"/>
  <c r="AD10" i="3"/>
  <c r="AD9" i="3"/>
  <c r="AD4" i="3"/>
  <c r="AE14" i="3"/>
  <c r="AE13" i="3"/>
  <c r="AE12" i="3"/>
  <c r="AE11" i="3"/>
  <c r="AE8" i="3"/>
  <c r="AE7" i="3"/>
  <c r="AE6" i="3"/>
</calcChain>
</file>

<file path=xl/comments1.xml><?xml version="1.0" encoding="utf-8"?>
<comments xmlns="http://schemas.openxmlformats.org/spreadsheetml/2006/main">
  <authors>
    <author>Darren Nelson</author>
  </authors>
  <commentList>
    <comment ref="N2" authorId="0">
      <text>
        <r>
          <rPr>
            <b/>
            <sz val="9"/>
            <color indexed="81"/>
            <rFont val="Calibri"/>
            <family val="2"/>
          </rPr>
          <t>Darren Nelson:</t>
        </r>
        <r>
          <rPr>
            <sz val="9"/>
            <color indexed="81"/>
            <rFont val="Calibri"/>
            <family val="2"/>
          </rPr>
          <t xml:space="preserve">
Others</t>
        </r>
      </text>
    </comment>
    <comment ref="O2" authorId="0">
      <text>
        <r>
          <rPr>
            <b/>
            <sz val="9"/>
            <color indexed="81"/>
            <rFont val="Calibri"/>
            <family val="2"/>
          </rPr>
          <t>Darren Nelson:</t>
        </r>
        <r>
          <rPr>
            <sz val="9"/>
            <color indexed="81"/>
            <rFont val="Calibri"/>
            <family val="2"/>
          </rPr>
          <t xml:space="preserve">
Others</t>
        </r>
      </text>
    </comment>
    <comment ref="P2" authorId="0">
      <text>
        <r>
          <rPr>
            <b/>
            <sz val="9"/>
            <color indexed="81"/>
            <rFont val="Calibri"/>
            <family val="2"/>
          </rPr>
          <t>Darren Nelson:</t>
        </r>
        <r>
          <rPr>
            <sz val="9"/>
            <color indexed="81"/>
            <rFont val="Calibri"/>
            <family val="2"/>
          </rPr>
          <t xml:space="preserve">
Others</t>
        </r>
      </text>
    </comment>
    <comment ref="R2" authorId="0">
      <text>
        <r>
          <rPr>
            <b/>
            <sz val="9"/>
            <color indexed="81"/>
            <rFont val="Calibri"/>
            <family val="2"/>
          </rPr>
          <t>Darren Nelson:</t>
        </r>
        <r>
          <rPr>
            <sz val="9"/>
            <color indexed="81"/>
            <rFont val="Calibri"/>
            <family val="2"/>
          </rPr>
          <t xml:space="preserve">
Better if it was "On campus"</t>
        </r>
      </text>
    </comment>
    <comment ref="X2" authorId="0">
      <text>
        <r>
          <rPr>
            <b/>
            <sz val="9"/>
            <color indexed="81"/>
            <rFont val="Calibri"/>
            <family val="2"/>
          </rPr>
          <t>Darren Nelson:</t>
        </r>
        <r>
          <rPr>
            <sz val="9"/>
            <color indexed="81"/>
            <rFont val="Calibri"/>
            <family val="2"/>
          </rPr>
          <t xml:space="preserve">
Including family</t>
        </r>
      </text>
    </comment>
  </commentList>
</comments>
</file>

<file path=xl/sharedStrings.xml><?xml version="1.0" encoding="utf-8"?>
<sst xmlns="http://schemas.openxmlformats.org/spreadsheetml/2006/main" count="2971" uniqueCount="1320">
  <si>
    <t>CATEGORY</t>
  </si>
  <si>
    <t>Incident Date</t>
  </si>
  <si>
    <t>City/County</t>
  </si>
  <si>
    <t>State</t>
  </si>
  <si>
    <t>School Name</t>
  </si>
  <si>
    <t>School Type</t>
  </si>
  <si>
    <t>Type</t>
  </si>
  <si>
    <t>Address</t>
  </si>
  <si>
    <t>Name</t>
  </si>
  <si>
    <t>Age of Perpetrator</t>
  </si>
  <si>
    <t>Gender of Perpetrator</t>
  </si>
  <si>
    <t># Injured</t>
  </si>
  <si>
    <t>Circumstances</t>
  </si>
  <si>
    <t>Gang related</t>
  </si>
  <si>
    <t>Suicide</t>
  </si>
  <si>
    <t>Killed by police</t>
  </si>
  <si>
    <t>Weapon</t>
  </si>
  <si>
    <t>7:30 AM to 3 PM</t>
  </si>
  <si>
    <t>Shooting part of another crime</t>
  </si>
  <si>
    <t>Location</t>
  </si>
  <si>
    <t>Off Campus</t>
  </si>
  <si>
    <t>Source</t>
  </si>
  <si>
    <t>Attack on other persons(s) resulting in injury or death</t>
  </si>
  <si>
    <t>Pompano Beach (Parkland)</t>
  </si>
  <si>
    <t>Florida</t>
  </si>
  <si>
    <t>Marjory Stoneman Douglas High School</t>
  </si>
  <si>
    <t>High School</t>
  </si>
  <si>
    <t>School Shooting - elementary/secondary school</t>
  </si>
  <si>
    <t>5901 Pine Island Rd</t>
  </si>
  <si>
    <t>Male</t>
  </si>
  <si>
    <t xml:space="preserve">Former student, Nikolas Cruz, 19, opens fire with an AR-15 rifle, killing at least 17 people and injuring at least 14 others. According to law enforcement, the suspect activated a fire alarm to draw people outside to increase casualties. Cruz is arrested </t>
  </si>
  <si>
    <t>an AR-15 rifle</t>
  </si>
  <si>
    <t>Philadelphia</t>
  </si>
  <si>
    <t>Pennsylvania</t>
  </si>
  <si>
    <t>Lincoln High School</t>
  </si>
  <si>
    <t>3201 Ryan Ave</t>
  </si>
  <si>
    <t>Benton</t>
  </si>
  <si>
    <t>Kentucky</t>
  </si>
  <si>
    <t>Marshall County High School</t>
  </si>
  <si>
    <t>416 High School Road</t>
  </si>
  <si>
    <t>Winston Salem (Winston-salem)</t>
  </si>
  <si>
    <t>North Carolina</t>
  </si>
  <si>
    <t>Wake Forest University</t>
  </si>
  <si>
    <t>College or University</t>
  </si>
  <si>
    <t>School Shooting - university/college</t>
  </si>
  <si>
    <t>1834 Wake Forest Rd</t>
  </si>
  <si>
    <t>No</t>
  </si>
  <si>
    <t>armed robbery</t>
  </si>
  <si>
    <t>Jackson</t>
  </si>
  <si>
    <t>Mississippi</t>
  </si>
  <si>
    <t>One University Place</t>
  </si>
  <si>
    <t>J. R. Lynch Street</t>
  </si>
  <si>
    <t>Justin Roach</t>
  </si>
  <si>
    <t>Roach was handling a gun when the weapon was accidentally discharged</t>
  </si>
  <si>
    <t>gun</t>
  </si>
  <si>
    <t>No (7:30 p.m.)</t>
  </si>
  <si>
    <t>accidental</t>
  </si>
  <si>
    <t>inside of a Jackson State University campus apartment</t>
  </si>
  <si>
    <t>http://www.wmcactionnews5.com/story/37257857/update-jpd-identifies-man-found-dead-inside-jackson-state-apartment</t>
  </si>
  <si>
    <t>http://www.wapt.com/article/jsu-student-shot-and-killed-police-say/15152539</t>
  </si>
  <si>
    <t>Arizona</t>
  </si>
  <si>
    <t>Elementary School</t>
  </si>
  <si>
    <t>Monaca</t>
  </si>
  <si>
    <t>Penn State Beaver</t>
  </si>
  <si>
    <t>100 University Dr</t>
  </si>
  <si>
    <t>East Stroudsburg</t>
  </si>
  <si>
    <t>East Stroudsburg University</t>
  </si>
  <si>
    <t>400 block of Normal St</t>
  </si>
  <si>
    <t>Aztec</t>
  </si>
  <si>
    <t>New Mexico</t>
  </si>
  <si>
    <t>Aztec High School</t>
  </si>
  <si>
    <t>500 E Chaco St</t>
  </si>
  <si>
    <t>William Atchison</t>
  </si>
  <si>
    <t>Aztec High School shooting: William Atchison, 21-year-old former male student snuck into Aztec High School disguised as a student and hid in an unlocked washroom with a Glock 9mm hidden in his bag. He retreated from the washroom after being spotted by a s</t>
  </si>
  <si>
    <t>a Glock 9mm</t>
  </si>
  <si>
    <t>San Jose</t>
  </si>
  <si>
    <t>California</t>
  </si>
  <si>
    <t>Mount Pleasant High School</t>
  </si>
  <si>
    <t>1750 S White Rd</t>
  </si>
  <si>
    <t>Man Found Shot Dead Near San Jose School</t>
  </si>
  <si>
    <t>on the northeast corner of campus</t>
  </si>
  <si>
    <t>https://www.nbcbayarea.com/news/local/Police-Activity-Reported-at-San-Jose-School-462084073.html</t>
  </si>
  <si>
    <t>Drexel University</t>
  </si>
  <si>
    <t>3500 block of Lancaster Avenue</t>
  </si>
  <si>
    <t>Joseph Howanski</t>
  </si>
  <si>
    <t>Potential Good Samaritan intervenes on domestic dispute...altercation and shots fired. Mukaj charged with murder.</t>
  </si>
  <si>
    <t>a 9mm gun</t>
  </si>
  <si>
    <t>near Drexel University campus</t>
  </si>
  <si>
    <t>Yes</t>
  </si>
  <si>
    <t>http://6abc.com/man-killed-after-argument-near-drexel-university-campus/2710761/</t>
  </si>
  <si>
    <t>Salt Lake City</t>
  </si>
  <si>
    <t>Utah</t>
  </si>
  <si>
    <t>University of Utah</t>
  </si>
  <si>
    <t>300 Wakara Way</t>
  </si>
  <si>
    <t>Grambling</t>
  </si>
  <si>
    <t>Louisiana</t>
  </si>
  <si>
    <t>Grambling State University</t>
  </si>
  <si>
    <t>403 Main St</t>
  </si>
  <si>
    <t>Lubbock</t>
  </si>
  <si>
    <t>Texas</t>
  </si>
  <si>
    <t>Texas Tech University</t>
  </si>
  <si>
    <t>413 Flint Avenue</t>
  </si>
  <si>
    <t>Missouri</t>
  </si>
  <si>
    <t>Georgia</t>
  </si>
  <si>
    <t>Concord</t>
  </si>
  <si>
    <t>New Hampshire</t>
  </si>
  <si>
    <t>New Hampshire Technical Institute</t>
  </si>
  <si>
    <t>31 College Dr</t>
  </si>
  <si>
    <t>Body w/gunshot wound to head found in community college parking lot</t>
  </si>
  <si>
    <t>in the parking lot of Concord's community college</t>
  </si>
  <si>
    <t>https://patch.com/new-hampshire/concord-nh/emts-sent-fatal-gun-shot-wound-call-nhti</t>
  </si>
  <si>
    <t>Rockford</t>
  </si>
  <si>
    <t>Washington</t>
  </si>
  <si>
    <t>Freeman High School</t>
  </si>
  <si>
    <t>14626 S Jackson Rd</t>
  </si>
  <si>
    <t>Freedman High School: Three students injured and one killed after a shooter opened fire. The suspect, a 15-year-old student, was taken into police custody.</t>
  </si>
  <si>
    <t>handgun</t>
  </si>
  <si>
    <t>in the parking lot</t>
  </si>
  <si>
    <t>Indiana</t>
  </si>
  <si>
    <t>Community College</t>
  </si>
  <si>
    <t>San Diego</t>
  </si>
  <si>
    <t>Irving</t>
  </si>
  <si>
    <t>North Lake College</t>
  </si>
  <si>
    <t>5001 North MacArthur Boulevard</t>
  </si>
  <si>
    <t>Adrian Victor Torres</t>
  </si>
  <si>
    <t>Murder</t>
  </si>
  <si>
    <t>Nashville</t>
  </si>
  <si>
    <t>Tennessee</t>
  </si>
  <si>
    <t>Lincoln College of Technology</t>
  </si>
  <si>
    <t>2405 Emmett Avenue</t>
  </si>
  <si>
    <t>Keanthony Jones</t>
  </si>
  <si>
    <t>one shot in trade school parking lot died</t>
  </si>
  <si>
    <t>6 p.m.</t>
  </si>
  <si>
    <t>drugs-involved</t>
  </si>
  <si>
    <t>in a parking lot of Lincoln College of Technology</t>
  </si>
  <si>
    <t>http://wkrn.com/2017/06/08/teen-charged-with-murder-in-east-nashville-auto-school-shooting/</t>
  </si>
  <si>
    <t>http://www.wsmv.com/story/35298882/victim-dies-after-shooting-in-nashville-trade-school-parking-lot</t>
  </si>
  <si>
    <t>Greensboro</t>
  </si>
  <si>
    <t>NC A&amp;T State U Pride Hall</t>
  </si>
  <si>
    <t>410 S Benbow St</t>
  </si>
  <si>
    <t>Samad Rahim Dawson</t>
  </si>
  <si>
    <t>woman approached by armed suspect. They struggled and a shot was fired. Suspect found later dead in car with gunshot wound</t>
  </si>
  <si>
    <t>11:30 p.m.</t>
  </si>
  <si>
    <t>in a vehicle near Pride Hall dormitory</t>
  </si>
  <si>
    <t>http://www.wxii12.com/article/students-create-modified-car-for-boy-born-with-rare-disorder/18356070</t>
  </si>
  <si>
    <t>http://wlos.com/news/local/man-shot-killed-on-nc-at-state-university-campus</t>
  </si>
  <si>
    <t>San Bernardino</t>
  </si>
  <si>
    <t>North Park Elementary School</t>
  </si>
  <si>
    <t>5378 N H St</t>
  </si>
  <si>
    <t>Cedric Anderson</t>
  </si>
  <si>
    <t xml:space="preserve">North Park Elementary School shooting: Cedric Anderson, age 53, of Riverside, California, died of a self-inflicted gunshot wound after shooting and killing his estranged wife, Karen Elaine Smith, age 53, in a classroom. An eight-year-old student was also </t>
  </si>
  <si>
    <t>a large-caliber revolver</t>
  </si>
  <si>
    <t>in a classroom</t>
  </si>
  <si>
    <t>Pittsburgh (Penn Hills)</t>
  </si>
  <si>
    <t>Linton Middle School</t>
  </si>
  <si>
    <t>Middle School</t>
  </si>
  <si>
    <t>250 Aster Street</t>
  </si>
  <si>
    <t>a teenager was shot and killed outside a middle school in Penn Hills</t>
  </si>
  <si>
    <t>near basketball courts at Linton Middle School</t>
  </si>
  <si>
    <t>http://triblive.com/local/pennhills/12141787-74/a-suspect-in-the-shooting-death-of-a-penn-hills-teenager-who?utm_source=feedburner&amp;utm_medium=feed&amp;utm_campaign=Feed%3A+yourcranberry+%28Your+Cranberry+News%29</t>
  </si>
  <si>
    <t>http://www.post-gazette.com/local/east/2017/03/28/Linton-Middle-School-shooting-Penn-Hills/stories/201703280186?pgpageversion=pgevoke</t>
  </si>
  <si>
    <t>http://www.wpxi.com/news/top-stories/teenager-shot-and-killed-at-penn-hills-middle-school/506831303</t>
  </si>
  <si>
    <t>Gompers Preparatory Academy</t>
  </si>
  <si>
    <t>secondary school</t>
  </si>
  <si>
    <t>1005 47th St</t>
  </si>
  <si>
    <t>A 23-year-old man was found slain Friday on the grounds of Gompers Preparatory Academy.</t>
  </si>
  <si>
    <t>on the grounds of Gompers Preparatory Academy</t>
  </si>
  <si>
    <t>http://www.cbs8.com/story/34989226/homicide-investigation-underway-in-chollas-view</t>
  </si>
  <si>
    <t>Naperville</t>
  </si>
  <si>
    <t>Illinois</t>
  </si>
  <si>
    <t>Scullen Middle School</t>
  </si>
  <si>
    <t>2815 Mistflower Lane</t>
  </si>
  <si>
    <t>College professor shot multiple times, killed in his car, waiting for 4th grade son, parked in middle school parking lot;</t>
  </si>
  <si>
    <t>in a Naperville middle school parking lot</t>
  </si>
  <si>
    <t>http://www.dailyherald.com/article/20170128/news/170128808/</t>
  </si>
  <si>
    <t>Detroit</t>
  </si>
  <si>
    <t>Michigan</t>
  </si>
  <si>
    <t>Mark Twain Elementary/Middle School</t>
  </si>
  <si>
    <t>12800 Visger Street</t>
  </si>
  <si>
    <t>Man executed in front of Detroit school after dropping son off</t>
  </si>
  <si>
    <t>in front of school but not on school property</t>
  </si>
  <si>
    <t>https://www.freep.com/story/news/local/michigan/detroit/2017/01/25/detroit-shooting-school-twain/97033092/</t>
  </si>
  <si>
    <t>500 South Chipeta Way</t>
  </si>
  <si>
    <t>Houston</t>
  </si>
  <si>
    <t>Houston Can Academy Southwest</t>
  </si>
  <si>
    <t>9745 Bissonnet Street</t>
  </si>
  <si>
    <t>Jairo Chicas-Raimundo</t>
  </si>
  <si>
    <t>shots fired into truck from multiple suspects on foot. School locked down.</t>
  </si>
  <si>
    <t>12:35 p.m.</t>
  </si>
  <si>
    <t>in the parking lot outside of Houston Can Academy's southwest campus</t>
  </si>
  <si>
    <t>http://abc13.com/news/1-charged-in-houston-can-academy-murder/2161072/</t>
  </si>
  <si>
    <t>http://www.khou.com/article/news/crime/student-dies-after-shooting-in-parking-lot-of-houston-can-academy/285-349361304</t>
  </si>
  <si>
    <t>Colorado</t>
  </si>
  <si>
    <t>Townville</t>
  </si>
  <si>
    <t>South Carolina</t>
  </si>
  <si>
    <t>Townville Elementary School</t>
  </si>
  <si>
    <t>105 Townville School Road</t>
  </si>
  <si>
    <t xml:space="preserve">Townville Elementary School shooting: Two students and one teacher were wounded after a teen opened fire at Townville Elementary School. The suspect's father was found dead at his home soon after the shooting. One of the victims, six-year-old Jacob Hall, </t>
  </si>
  <si>
    <t>on the playground</t>
  </si>
  <si>
    <t>Alpine</t>
  </si>
  <si>
    <t>Alpine High School</t>
  </si>
  <si>
    <t>704 West Sul Ross Avenue</t>
  </si>
  <si>
    <t>Female</t>
  </si>
  <si>
    <t>A 14-year-old female student shot a 16-year-old girl in an Alpine High School restroom before committing suicide. A police officer accidentally shot another officer during the incident.</t>
  </si>
  <si>
    <t>in an Alpine High School restroom</t>
  </si>
  <si>
    <t>Chicago</t>
  </si>
  <si>
    <t>Ronald McNair Elementary School</t>
  </si>
  <si>
    <t>4820 block of West Walton</t>
  </si>
  <si>
    <t>CPS employee shot, head, killed, outside elementary school at noon; walk-up; graduation went on as planned;</t>
  </si>
  <si>
    <t>Outside Elementary School</t>
  </si>
  <si>
    <t>http://chicago.cbslocal.com/2016/06/16/man-fatally-shot-outside-chicago-elementary-school/</t>
  </si>
  <si>
    <t>Dorchester</t>
  </si>
  <si>
    <t>Massachusetts</t>
  </si>
  <si>
    <t>Jeremiah Burke High School</t>
  </si>
  <si>
    <t>One student was killed and three other individuals were injured when gunfire erupted outside of the Jeremiah Burke High School following a fire-alarm causing an evacuation of the school. Two suspects have been arrested.</t>
  </si>
  <si>
    <t>outside of the Jeremiah Burke High School</t>
  </si>
  <si>
    <t>Los Angeles</t>
  </si>
  <si>
    <t>University of California-Los Angeles</t>
  </si>
  <si>
    <t>Westwood Plaza and Strathmore Place</t>
  </si>
  <si>
    <t>Mainak Sarkar</t>
  </si>
  <si>
    <t>Bethesda</t>
  </si>
  <si>
    <t>Maryland</t>
  </si>
  <si>
    <t>High Point High School</t>
  </si>
  <si>
    <t>7101 Democracy Blvd</t>
  </si>
  <si>
    <t>Eulalio Tordil</t>
  </si>
  <si>
    <t>killing two people and injuring two others at Montgomery County shopping centers on Friday and the fatal shooting of his estranged wife on Thursday in Prince George's County</t>
  </si>
  <si>
    <t>http://wjla.com/news/crime/report-shooting-at-westfield-montgomery-mall-in-bethesda</t>
  </si>
  <si>
    <t>https://www.nbcwashington.com/news/local/Shooting-High-Point-High-School-378322341.html</t>
  </si>
  <si>
    <t>Burglary</t>
  </si>
  <si>
    <t>Newark</t>
  </si>
  <si>
    <t>New Jersey</t>
  </si>
  <si>
    <t>NJ Institute of Technology TKE</t>
  </si>
  <si>
    <t>317 Dr. Martin Luther King, Jr.</t>
  </si>
  <si>
    <t>Nafee Cotman, Taquan Harris</t>
  </si>
  <si>
    <t>19, 22</t>
  </si>
  <si>
    <t>suspect burglary, student shot</t>
  </si>
  <si>
    <t>3:30 a.m.</t>
  </si>
  <si>
    <t>at a frat house near New Jersey Institute of Technology</t>
  </si>
  <si>
    <t>http://fox61.com/2016/05/02/student-killed-during-burglary-at-new-jersey-college-fraternity-house/</t>
  </si>
  <si>
    <t>Murder-Suicide</t>
  </si>
  <si>
    <t>Pikeville</t>
  </si>
  <si>
    <t>University of Pikeville</t>
  </si>
  <si>
    <t>143 Main Street</t>
  </si>
  <si>
    <t>downtown, two men found dead inside apartment building</t>
  </si>
  <si>
    <t>inside apartment building</t>
  </si>
  <si>
    <t>http://www.lex18.com/story/31501641/death-investigation-underway-in-pike-county</t>
  </si>
  <si>
    <t>Glendale</t>
  </si>
  <si>
    <t>Independence High School</t>
  </si>
  <si>
    <t>6602 N 75th Avenue</t>
  </si>
  <si>
    <t>Two 15-year-old girls died in an apparent Murder-Suicide at Independence High School.</t>
  </si>
  <si>
    <t>Whites Creek</t>
  </si>
  <si>
    <t>Whites Creek High School</t>
  </si>
  <si>
    <t>7277 W Old Hickory Blvd</t>
  </si>
  <si>
    <t>Jamontae Davis, Kevonte Davis, Antonio Bowers</t>
  </si>
  <si>
    <t>21, 18, 21</t>
  </si>
  <si>
    <t>man shot by two brothers in parking lot during halftime of basketball game against Pearl Cohn Magnet High later died, school lockdown but no disruption of game</t>
  </si>
  <si>
    <t>http://www.wsmv.com/story/33327055/third-man-charged-in-murder-outside-whites-creek-high</t>
  </si>
  <si>
    <t>http://www.wsmv.com/story/31097311/fatal-shooting-outside-basketball-game-in-north-nashville</t>
  </si>
  <si>
    <t>Winston Salem</t>
  </si>
  <si>
    <t>Winston-Salem State University</t>
  </si>
  <si>
    <t>601 S Martin Luther King Jr Dr</t>
  </si>
  <si>
    <t>Tennessee State University</t>
  </si>
  <si>
    <t>3500 John A. Merritt Blvd</t>
  </si>
  <si>
    <t>at an outdoor courtyard at Tennessee State University</t>
  </si>
  <si>
    <t>Texas Southern University</t>
  </si>
  <si>
    <t>3445 Blodgett Street</t>
  </si>
  <si>
    <t>Flagstaff</t>
  </si>
  <si>
    <t>Northern Arizona University - Flagstaff</t>
  </si>
  <si>
    <t>216 E Mountain View Drive</t>
  </si>
  <si>
    <t>Steven Jones</t>
  </si>
  <si>
    <t>Following a fight outside of a dormitory shortly after midnight, 18-year-old freshman Steven Jones ran to his car, grabbed a handgun, and shot and killed freshman Colin Brough, and shot and injured three other students.</t>
  </si>
  <si>
    <t>Roseburg</t>
  </si>
  <si>
    <t>Oregon</t>
  </si>
  <si>
    <t>Umpqua Community College</t>
  </si>
  <si>
    <t>1140 Umpqua College Rd</t>
  </si>
  <si>
    <t>Christopher Harper-Mercer</t>
  </si>
  <si>
    <t>at the community college campus</t>
  </si>
  <si>
    <t>Cleveland</t>
  </si>
  <si>
    <t>Delta State University</t>
  </si>
  <si>
    <t>1003 West Sunflower Road</t>
  </si>
  <si>
    <t>Sacramento</t>
  </si>
  <si>
    <t>Sacramento City College</t>
  </si>
  <si>
    <t>Sutterville Road and E. East Road</t>
  </si>
  <si>
    <t>Savannah</t>
  </si>
  <si>
    <t>Savannah State University</t>
  </si>
  <si>
    <t>3219 College St</t>
  </si>
  <si>
    <t>Wichita</t>
  </si>
  <si>
    <t>Kansas</t>
  </si>
  <si>
    <t>Wichita State</t>
  </si>
  <si>
    <t>2221 N. Hillside</t>
  </si>
  <si>
    <t>Converse</t>
  </si>
  <si>
    <t>Elolf Elementary School</t>
  </si>
  <si>
    <t>6335 Beech Trail</t>
  </si>
  <si>
    <t>Joshua Joyner</t>
  </si>
  <si>
    <t>1 killed, drug deal gone bad. Armed robbery</t>
  </si>
  <si>
    <t>a stolen gun</t>
  </si>
  <si>
    <t>Armed drug-related robbery</t>
  </si>
  <si>
    <t>in the parking lot of Elolf Elementary School</t>
  </si>
  <si>
    <t>https://www.mysanantonio.com/news/local/article/San-Antonio-jury-deliberating-fate-of-teen-9627083.php</t>
  </si>
  <si>
    <t>https://www.ksat.com/news/teen-to-stand-trial-as-adult-in-capital-murder-case</t>
  </si>
  <si>
    <t>Saint Louis</t>
  </si>
  <si>
    <t>St. Louis Job Corps</t>
  </si>
  <si>
    <t>4333 Goodfellow Boulevard</t>
  </si>
  <si>
    <t>Matthew Carlock</t>
  </si>
  <si>
    <t>Job Corps Center student was fatally shot in his dorm room.</t>
  </si>
  <si>
    <t>a 9mm pistol</t>
  </si>
  <si>
    <t>in a dorm room at the St. Louis Job Corps campus</t>
  </si>
  <si>
    <t>http://www.kmov.com/story/28874923/person-fatally-shot-at-job-training-center-in-north-st-louis</t>
  </si>
  <si>
    <t>http://www.stltoday.com/news/local/crime-and-courts/st-louis-police-investigate-shooting-death-of-student-at-st/article_e31748e1-f53b-5ad8-b02e-a1d65837ef8a.html</t>
  </si>
  <si>
    <t>Columbia</t>
  </si>
  <si>
    <t>Goldsboro</t>
  </si>
  <si>
    <t>Wayne Community College</t>
  </si>
  <si>
    <t>3000 Wayne Memorial Dr.</t>
  </si>
  <si>
    <t>Kenneth Stancil</t>
  </si>
  <si>
    <t>rifle</t>
  </si>
  <si>
    <t>in the school library</t>
  </si>
  <si>
    <t>Drug-related</t>
  </si>
  <si>
    <t>Vanderbilt University</t>
  </si>
  <si>
    <t>2043 Scarritt Place</t>
  </si>
  <si>
    <t>Christopher James Smith</t>
  </si>
  <si>
    <t>21st Ave. South and Scarritt Place on Vanderbilt campus, man shot dead during drug dispute inside Wesley Place parking garage</t>
  </si>
  <si>
    <t>in a Vanderbilt University parking garage</t>
  </si>
  <si>
    <t>http://www.wsmv.com/story/28221600/2nd-suspected-gunman-identified-in-fatal-shooting-at-vanderbilt-parking-garage</t>
  </si>
  <si>
    <t>http://www.wsmv.com/story/28169467/man-shot-inside-vanderbilt-university-parking-garage</t>
  </si>
  <si>
    <t>University of South Carolina</t>
  </si>
  <si>
    <t>921 Assembly Street</t>
  </si>
  <si>
    <t>Sunghee Kwon</t>
  </si>
  <si>
    <t>Kwon shot and killed Fayad by shooting him multiple times, then shot herself in the abdomen</t>
  </si>
  <si>
    <t>in the small office connected to the professor’s laboratory on the fourth floor of the public health school</t>
  </si>
  <si>
    <t>http://www.thestate.com/news/local/crime/article13947398.html</t>
  </si>
  <si>
    <t>https://www.usatoday.com/story/news/nation/2015/03/04/university-south-carolina-shooting-victim-police-report/24380021/</t>
  </si>
  <si>
    <t>Marysville</t>
  </si>
  <si>
    <t>Marysville-Pilchuck High School</t>
  </si>
  <si>
    <t>Jaylen Fryberg</t>
  </si>
  <si>
    <t>Freshman Jaylen Fryberg shoots five people in the school cafeteria, killing one. Fryberg dies of a self-inflicted gunshot wound at the scene. A second victim dies of her injuries two days later; a third dies on October 31. A fourth victim dies on November</t>
  </si>
  <si>
    <t>in the school cafeteria</t>
  </si>
  <si>
    <t>Troutdale</t>
  </si>
  <si>
    <t>Reynolds High School</t>
  </si>
  <si>
    <t>1698 Southwest Cherry Park Road</t>
  </si>
  <si>
    <t>Jared Padgett</t>
  </si>
  <si>
    <t>At around 8:30 a.m. shots were fired at Reynolds High School. 14-year-old freshman Emilio Hoffman was killed, a physical education teacher was injured, and the gunman, 15-year-old Jared Padgett, exchanged gunfire with police officers and then committed su</t>
  </si>
  <si>
    <t>Seattle</t>
  </si>
  <si>
    <t>Seattle Pacific University</t>
  </si>
  <si>
    <t>3307 3rd Ave W</t>
  </si>
  <si>
    <t>Aaron Rey Ybarra</t>
  </si>
  <si>
    <t xml:space="preserve">"19-year-old students, Paul Lee and Sarah Williams, and 24-year-old student, Thomas Fowler, were shot inside a hallway of Otto Miller Hall at Seattle Pacific University. Freshman Lee was rushed to Harborview Medical Center but later died. The shooter was </t>
  </si>
  <si>
    <t>shotgun</t>
  </si>
  <si>
    <t>inside a hallway of Otto Miller Hall</t>
  </si>
  <si>
    <t>Orangeburg</t>
  </si>
  <si>
    <t>South Carolina State University</t>
  </si>
  <si>
    <t>300 College Street NE</t>
  </si>
  <si>
    <t>West Lafayette</t>
  </si>
  <si>
    <t>Purdue University</t>
  </si>
  <si>
    <t>610 Purdue Mall</t>
  </si>
  <si>
    <t>Cody Cousins</t>
  </si>
  <si>
    <t>A 21-year-old student, Andrew Boldt, was killed in a classroom building on the campus of Purdue University. 24-year-old student Cody Cousins was found guilty of the murder and was sentenced to sixty-five years of prison. In October 2014, Cousins committed</t>
  </si>
  <si>
    <t>in a classroom building</t>
  </si>
  <si>
    <t>Atlantic City</t>
  </si>
  <si>
    <t>Pennsylvania Avenue School</t>
  </si>
  <si>
    <t>elementary/secondary school</t>
  </si>
  <si>
    <t>201 N Pennsylvania Ave</t>
  </si>
  <si>
    <t>Jerome Ford</t>
  </si>
  <si>
    <t>a 14-year-old is facing a murder charge in the shooting death of a 13-year-old boy in Atlantic City; the suspect fired several shots into a group of teens</t>
  </si>
  <si>
    <t>outside the Pennsylvania Avenue School on the White Horse Pike near Virginia Avenue</t>
  </si>
  <si>
    <t>http://6abc.com/archive/9386274/</t>
  </si>
  <si>
    <t>Santa Monica</t>
  </si>
  <si>
    <t>Santa Monica College</t>
  </si>
  <si>
    <t>2036 Yorkshire Avenue</t>
  </si>
  <si>
    <t>John Zawahri</t>
  </si>
  <si>
    <t>2013 Santa Monica shooting: 23-year-old John Zawahri, began a killing spree at his home. After killing his 55-year-old father, Samir "Sam" Zawahri, and 25-year-old brother, Chris Zawahri, he set the house ablaze. Dressed all in black with body armor and w</t>
  </si>
  <si>
    <t>in the college library</t>
  </si>
  <si>
    <t>Centennial</t>
  </si>
  <si>
    <t>Arapahoe High School</t>
  </si>
  <si>
    <t>Karl Pierson</t>
  </si>
  <si>
    <t>Karl Pierson, 18, opens fire inside, critically injuring one student and then killing himself. 17-year-old Claire Davis dies on December 21, eight days after being shot.</t>
  </si>
  <si>
    <t>a shotgun, three Molotov cocktails, and a machete</t>
  </si>
  <si>
    <t>Sparks</t>
  </si>
  <si>
    <t>Nevada</t>
  </si>
  <si>
    <t>Sparks Middle School</t>
  </si>
  <si>
    <t>Jose Reyes</t>
  </si>
  <si>
    <t>12-year-old student Jose Reyes takes his parent's handgun to school and shoots three, injuring two 12-year-old male students and killing Mike Landsberry, a teacher and Marine veteran. He then kills himself.</t>
  </si>
  <si>
    <t>a 9mm semiautomatic Ruger handgun</t>
  </si>
  <si>
    <t># Killed (including Perpetrator)</t>
  </si>
  <si>
    <t>Nicolas de Jesus Cruz</t>
  </si>
  <si>
    <t>Yes (2:40 p.m. EST)</t>
  </si>
  <si>
    <t>in the "freshman building"</t>
  </si>
  <si>
    <t>https://www.washingtontimes.com/news/2018/feb/14/nicolas-cruz-arrested-parkland-florida-high-school/</t>
  </si>
  <si>
    <t>http://abc13.com/what-we-know-about-florida-school-shooting-suspect/3084859/</t>
  </si>
  <si>
    <t>https://en.wikipedia.org/wiki/Marjory_Stoneman_Douglas_High_School_shooting</t>
  </si>
  <si>
    <t>Gunshots erupted as a fight broke out outside of Lincoln High School. A 32-year-old man was shot twice and later pronounced dead.</t>
  </si>
  <si>
    <t>No (3:51 p.m.)</t>
  </si>
  <si>
    <t>There was an enormous fight in the parking lot among dozens of people during a school basketball game. </t>
  </si>
  <si>
    <t>http://6abc.com/man-32-killed-outside-lincoln-high-school-in-mayfair-idd/3013312/</t>
  </si>
  <si>
    <t>http://philadelphia.cbslocal.com/2018/01/31/lincoln-high-school-lockdown/</t>
  </si>
  <si>
    <t>Gabe Parker</t>
  </si>
  <si>
    <t>A 15-year-old male student shot 16 people in the lobby at Marshall County High School and caused non-gunshot injuries to 4 others. Two 15-year-old students died: one killed at the scene, another died of wounds at Vanderbilt Medical Center.</t>
  </si>
  <si>
    <t>Yes (7:57 a.m.)</t>
  </si>
  <si>
    <t>inside a rural Kentucky high school</t>
  </si>
  <si>
    <t>http://time.com/5114347/marshall-county-high-school-kentucky-shooting/</t>
  </si>
  <si>
    <t>https://en.wikipedia.org/wiki/Marshall_County_High_School_shooting</t>
  </si>
  <si>
    <t>https://heavy.com/news/2018/01/gabe-parker-marshall-county-high-school-shooting/</t>
  </si>
  <si>
    <t>https://www.nbcnews.com/news/us-news/one-dead-after-shooting-kentucky-high-school-multiple-victims-reported-n840171</t>
  </si>
  <si>
    <t>Jakier Shanique Austin</t>
  </si>
  <si>
    <t>A Winston-Salem State University football player was shot and killed at an event at Wake Forest University.</t>
  </si>
  <si>
    <t>No (1 a.m.)</t>
  </si>
  <si>
    <t>on campus during a Delta Sigma Theta sorority party at The Barn</t>
  </si>
  <si>
    <t>http://www.journalnow.com/news/crime/winston-salem-police-continue-investigation-into-fatal-shooting-of-wssu/article_98e59778-d443-55da-bf67-3f1b4aaac118.html</t>
  </si>
  <si>
    <t>http://www.wsbradio.com/news/college-student-dies-after-campus-shooting-wake-forest/5As2pl7lFDS6PoDsobVpdP/</t>
  </si>
  <si>
    <t>http://www.wfmynews2.com/news/crime/man-wanted-in-death-of-winston-salem-state-university-football-player/511252550</t>
  </si>
  <si>
    <t>Accidental; Perpetrator alone died</t>
  </si>
  <si>
    <t>William Kelly</t>
  </si>
  <si>
    <t>A food services employee at Penn State Beaver was shot near her car by her estranged husband.</t>
  </si>
  <si>
    <t>two semi-automatic handguns</t>
  </si>
  <si>
    <t>No (3:30 p.m.)</t>
  </si>
  <si>
    <t>No (murder-suicide)</t>
  </si>
  <si>
    <t>http://pittsburgh.cbslocal.com/2017/12/13/penn-state-beaver-shooting/</t>
  </si>
  <si>
    <t>http://triblive.com/local/regional/13069729-74/2-dead-in-penn-state-beaver-shooting-no-students-involved</t>
  </si>
  <si>
    <t>Carolina Carmona, Israel Zebulon Berrios, Salvador Roberts Jr.</t>
  </si>
  <si>
    <t>30, 17, 21</t>
  </si>
  <si>
    <t>Female, Male, Male</t>
  </si>
  <si>
    <t>LaBar, the delivery driver arrived, exited his vehicle and encountered people demanding his money. After telling them several times that he had no money, he was shot in the face and a money bag was removed from his person.</t>
  </si>
  <si>
    <t>No (12:30 a.m.)</t>
  </si>
  <si>
    <t>Robbery</t>
  </si>
  <si>
    <t>the 400 block of Normal Street, which is on the campus of East Stroudsburg University</t>
  </si>
  <si>
    <t>http://wnep.com/2017/12/11/esu-students-stunned-by-campus-shooting/</t>
  </si>
  <si>
    <t>http://www.pahomepage.com/news/delivery-driver-shot-near-college-campus/879413692</t>
  </si>
  <si>
    <t>No (11:40 p.m.)</t>
  </si>
  <si>
    <t>https://www.nbcphiladelphia.com/news/local/Lancaster-Avenue-Drexel-Shooting-Fight-460733523.html</t>
  </si>
  <si>
    <t>Austin Jeffrey Boutain, Kathleen Elizabeth Boutain</t>
  </si>
  <si>
    <t>24, 23</t>
  </si>
  <si>
    <t>Male, Female</t>
  </si>
  <si>
    <t xml:space="preserve">Guo was killed Monday night by Austin Boutain in an attempted carjacking; carjacking, pistol whipped his wife, shot at and kidnapped witness; stole three guns and truck from a home in Colorado
</t>
  </si>
  <si>
    <t>three guns</t>
  </si>
  <si>
    <t>No (9 p.m.)</t>
  </si>
  <si>
    <t>Armed Robbery; Carjacking; Kidnapping</t>
  </si>
  <si>
    <t>at the gate of Red Butte Garden, a garden and outdoor amphitheater run by the University of Utah</t>
  </si>
  <si>
    <t>http://dailyutahchronicle.com/2017/10/30/shooting-red-butte-canyon-puts-u-housing-lockdown/</t>
  </si>
  <si>
    <t>https://www.mercurynews.com/2017/10/31/police-1-dead-after-shooting-near-university-of-utah/</t>
  </si>
  <si>
    <t>Jaylin M. Wayne</t>
  </si>
  <si>
    <t>A Grambling State University student killed another student and his friend after a fight on the Louisiana college's campus</t>
  </si>
  <si>
    <t>No (midnight)</t>
  </si>
  <si>
    <t>between two dormitories</t>
  </si>
  <si>
    <t>http://www.kait8.com/story/36697023/student-arrested-in-grambling-state-university-shooting</t>
  </si>
  <si>
    <t>https://www.ksl.com/public/member/memberbreakdown/532643/9725555/148/%E2%80%9Dmailto:mstapley4@gmail.com%E2%80%9D?nid=157&amp;sid=46187064&amp;title=police-suspect-arrested-in-deadly-grambling-state-shootings</t>
  </si>
  <si>
    <t>Hollis A. Daniels</t>
  </si>
  <si>
    <t>8:00PM TTU police officer shot, killed at TTPD headquarters; perp used stolen gun, NOT officer's gun in shooting</t>
  </si>
  <si>
    <t>No (8 p.m.)</t>
  </si>
  <si>
    <t>on a drug possession charge</t>
  </si>
  <si>
    <t>at the campus police station</t>
  </si>
  <si>
    <t>http://cbs4local.com/news/local/suspect-indicted-in-texas-tech-police-officer-fatal-shooting-11-01-2017</t>
  </si>
  <si>
    <t>https://www.mysanantonio.com/news/local/crime/article/Affidavit-Texas-Tech-student-told-police-he-12266605.php</t>
  </si>
  <si>
    <t>http://www.unionleader.com/public-safety/nhti-officials-say-no-threat-after-body-discovered-on-concord-campus-20170914</t>
  </si>
  <si>
    <t>A man took his own life Wednesday after shooting a woman multiple times in a hallway at North Lake Community College in Irving.</t>
  </si>
  <si>
    <t>Yes (11:45 a.m.)</t>
  </si>
  <si>
    <t>in a hallway at North Lake Community College in Irving</t>
  </si>
  <si>
    <t>https://www.nbcdfw.com/news/local/Shots-Fired-at-Northlake-College-School-on-Lock-Down-Police-421179724.html</t>
  </si>
  <si>
    <t>Richard Peralta</t>
  </si>
  <si>
    <t>shot wife then self in the parking lot</t>
  </si>
  <si>
    <t>No (4:45 p.m.)</t>
  </si>
  <si>
    <t>in the ARUP parking lot in the campus' Research Park</t>
  </si>
  <si>
    <t>http://kutv.com/news/local/1-dead-at-shooting-at-university-of-utah-campus</t>
  </si>
  <si>
    <t>Mainak Sarkar shot William S. Klug, his former professor, and then committed suicide in an engineering building at UCLA on Wednesday morning. Sarkar, who came to UCLA armed with two pistols and extra ammunition, had accused Klug of stealing his computer c</t>
  </si>
  <si>
    <t>two pistols and extra ammunition</t>
  </si>
  <si>
    <t>Yes (9:49 a.m.)</t>
  </si>
  <si>
    <t>at an engineering building at the University of California, Los Angeles (UCLA)</t>
  </si>
  <si>
    <t>http://www.latimes.com/local/lanow/la-me-ln-ucla-shooting-live-updates-htmlstory.html</t>
  </si>
  <si>
    <t>https://en.wikipedia.org/wiki/2016_UCLA_shooting</t>
  </si>
  <si>
    <t>burglary; robbery</t>
  </si>
  <si>
    <t>http://www.nydailynews.com/news/crime/suspect-busted-large-shooting-njit-frat-brother-article-1.2627691</t>
  </si>
  <si>
    <t>http://www.wlwt.com/article/family-mom-of-4-tried-to-help-homeless-man-accused-of-stabbing-her-to-death/18657075</t>
  </si>
  <si>
    <t>Jarrett Jerome Moore</t>
  </si>
  <si>
    <t>Winston-Salem State University student shot to death by friend during homecoming weekend, stolen handgun</t>
  </si>
  <si>
    <t>stolen handgun</t>
  </si>
  <si>
    <t>No (1:20 a.m.)</t>
  </si>
  <si>
    <t>in the parking lot between Wilson Hall and Gleason-Hairston Terrace</t>
  </si>
  <si>
    <t>http://www.independenttribune.com/news/state/charlotte-man-gets-years-in-fatal-shooting-of-wssu-student/article_6f52c1c9-c2a9-56e4-9069-1bd33b8c0be0.html</t>
  </si>
  <si>
    <t>Christopher Gatewood, Robert Tunstall</t>
  </si>
  <si>
    <t>20, 20</t>
  </si>
  <si>
    <t>An argument started during the dice game, which escalated into a physical fight, and then gunshots rang out. A 19-year-old man was killed and three others were injured when shots were fired just before 11 p.m. Thursday in a courtyard behind the Floyd-Payn</t>
  </si>
  <si>
    <t>a pistol</t>
  </si>
  <si>
    <t>No (11 p.m.)</t>
  </si>
  <si>
    <t>http://wkrn.com/2016/08/23/2-arrested-in-mans-murder-on-tsu-campus/</t>
  </si>
  <si>
    <t>http://wkrn.com/2015/10/22/police-3-shot-1-injured-on-tsu-campus/</t>
  </si>
  <si>
    <t>http://www.wsmv.com/story/30332703/1-killed-3-others-injured-in-shooting-on-tsu-campus</t>
  </si>
  <si>
    <t>Jartis Leon Leblanc Jr.</t>
  </si>
  <si>
    <t xml:space="preserve">Mr. Randall and the second victim were standing outside the Texas Southern University Courtyard Apartments at the above address when they were approached by an unknown black male suspect.  The suspect produced a semi-automatic handgun and began firing at </t>
  </si>
  <si>
    <t xml:space="preserve">a semi-automatic handgun </t>
  </si>
  <si>
    <t>Yes (11:50 a.m.)</t>
  </si>
  <si>
    <t>in a parking lot outside a student apartment complex at the school</t>
  </si>
  <si>
    <t>http://www.kiiitv.com/news/houston-man-charged-with-murder-in-university-shooting/272759181</t>
  </si>
  <si>
    <t>http://abc13.com/news/two-in-custody-in-fatal-texas-southern-university-shooting/1025113/</t>
  </si>
  <si>
    <t>http://thepolicenews.net/default.aspx?act=Newsletter.aspx&amp;category=News+1-2&amp;newsletterid=56613&amp;menugroup=Home</t>
  </si>
  <si>
    <t>http://cw39.com/2015/10/16/tsu-students-sound-off-on-campus-safety/</t>
  </si>
  <si>
    <t>a .40-caliber handgun</t>
  </si>
  <si>
    <t>No (School Confrontations Lead to Shootings)</t>
  </si>
  <si>
    <t>in a parking lot outside Mountain View Hall dormitory on the Flagstaff campus</t>
  </si>
  <si>
    <t>https://www.azcentral.com/story/news/local/arizona/2018/01/09/steven-jones-settles-lawsuit-victims-nau-shooting/1018733001/</t>
  </si>
  <si>
    <t>http://www.fox10phoenix.com/news/arizona-news/official-1-dead-3-wounded-in-shooting-at-northern-arizona-university_</t>
  </si>
  <si>
    <t>A gunman opened fire inside a classroom at a rural Oregon community college Thursday, killing at least 10 people before dying in a shootout with police</t>
  </si>
  <si>
    <t>six guns</t>
  </si>
  <si>
    <t>Yes (10:30 a.m.)</t>
  </si>
  <si>
    <t>http://komonews.com/news/local/10-dead-in-mass-shooting-at-ore-community-college-11-21-2015</t>
  </si>
  <si>
    <t>http://kval.com/news/local/nine-wounded-in-ucc-shooting-mercy-medical-says-11-12-2015</t>
  </si>
  <si>
    <t>https://en.wikipedia.org/wiki/Umpqua_Community_College_shooting</t>
  </si>
  <si>
    <t>Shannon Lamb</t>
  </si>
  <si>
    <t>Lamb was the suspect in two killings: that of Ethan Schmidt, who was shot in the head in his office on the campus of Delta State University in Cleveland, Mississippi, and of Amy Prentiss, who was found shot to death at a home in Gautier, a coastal city ab</t>
  </si>
  <si>
    <t>Yes (10:45 a.m.)</t>
  </si>
  <si>
    <t>in Schmidt's office in Jobe Hall</t>
  </si>
  <si>
    <t>http://www.msnewsnow.com/story/30025112/another-professor-identified-as-person-of-interest-in-dsu-shooting</t>
  </si>
  <si>
    <t>https://www.cnn.com/2015/09/15/us/mississippi-delta-state-shooting/index.html</t>
  </si>
  <si>
    <t>https://www.washingtonpost.com/news/grade-point/wp/2015/09/14/mississippi-school-on-lockdown-with-reports-of-shooter-on-campus/?utm_term=.a27b556e8829</t>
  </si>
  <si>
    <t>Charlie Hola, Tevita Kaihea</t>
  </si>
  <si>
    <t>19, 19</t>
  </si>
  <si>
    <t>killed one person and wounded two others in a parking lot on a Sacramento college campus; The shooting near a baseball field at the edge of campus began as a verbal dispute between the group of men, one of whom pulled out a gun and fired</t>
  </si>
  <si>
    <t>a gun and a knife</t>
  </si>
  <si>
    <t>No (4 p.m.)</t>
  </si>
  <si>
    <t>robbery</t>
  </si>
  <si>
    <t>in a parking lot at the edge of campus</t>
  </si>
  <si>
    <t>http://www.ktvu.com/news/1-jailed-gunman-still-sought-in-sacramento-college-shooting</t>
  </si>
  <si>
    <t>http://sacramento.cbslocal.com/2015/09/03/police-man-shot-at-sacramento-city-college-school-on-lockdown/</t>
  </si>
  <si>
    <t>http://www.kcra.com/article/2-arrested-in-deadly-sacramento-city-college-shooting/6426479</t>
  </si>
  <si>
    <t>junior student shot near Student Union, result of altercation</t>
  </si>
  <si>
    <t>at the SSU Student Union building</t>
  </si>
  <si>
    <t>http://abcnews.go.com/US/savannah-state-university-lockdown-shooting-officials/story?id=33371886</t>
  </si>
  <si>
    <t>Isaiah Copridge, Eboni Fingal</t>
  </si>
  <si>
    <t>23, 19</t>
  </si>
  <si>
    <t>Baba was acquainted with the two suspects and made arrangements to meet them at Fairmount Towers, where he lived, Ramzah said. He was fatally wounded there in the parking lot.</t>
  </si>
  <si>
    <t>No (6:30 a.m.)</t>
  </si>
  <si>
    <t>in the parking lot of one of the university’s dormitories</t>
  </si>
  <si>
    <t>http://www.kansas.com/news/local/crime/article41700759.html</t>
  </si>
  <si>
    <t>http://www.kansascity.com/news/article30610167.html</t>
  </si>
  <si>
    <t>A white supremacist skinhead shot and killed his gay former boss on April 13 in a third-floor print shop on the campus of a North Carolina community college</t>
  </si>
  <si>
    <t>Yes (8 a.m)</t>
  </si>
  <si>
    <t>hate crime</t>
  </si>
  <si>
    <t>http://wncn.com/2017/05/02/prosecutor-quotes-defendant-during-closing-argument-in-wayne-community-college-killing-trial/</t>
  </si>
  <si>
    <t>https://heavy.com/news/2015/04/kenneth-stancil-wayne-community-college-shooting-victim/</t>
  </si>
  <si>
    <t>No (before midnight)</t>
  </si>
  <si>
    <t>Yes (12:50 p.m.)</t>
  </si>
  <si>
    <t>http://www.chicagotribune.com/news/nationworld/chi-university-of-south-carolina-murder-suicide-professor-20150206-story.html</t>
  </si>
  <si>
    <t>http://www.thestate.com/news/local/article58530223.html</t>
  </si>
  <si>
    <t>No (shortly after 3 p.m.)</t>
  </si>
  <si>
    <t>No (mental illness)</t>
  </si>
  <si>
    <t>https://www.nbcnews.com/news/crime-courts/suspected-gunman-aaron-ybarra-admits-seattle-college-rampage-police-n124931</t>
  </si>
  <si>
    <t>Justin Bernard Singleton</t>
  </si>
  <si>
    <t>A 20-year-old student was killed at South Carolina State University. A 19-year-old was arrested and charged with murder. The two were arguing when Singleton pulled out a gun and shot Robinson in the neck</t>
  </si>
  <si>
    <t>Yes (1:30 p.m.)</t>
  </si>
  <si>
    <t>in a parking lot on the campus of South Carolina State University</t>
  </si>
  <si>
    <t>http://thetandd.com/news/man-guilty-of-killing-scsu-student/article_49494783-a5a5-54d9-9e15-931a51a3ca6a.html</t>
  </si>
  <si>
    <t>https://www.usatoday.com/story/news/nation/2014/01/25/sc-university-shooting-arrest/4877505/</t>
  </si>
  <si>
    <t>Yes (at approximately noon)</t>
  </si>
  <si>
    <t>https://www.usatoday.com/story/news/nation/2014/10/29/purdue-classroom-shooter-cody-cousins-suicide-prison/18115811/</t>
  </si>
  <si>
    <t>https://www.purdueexponent.org/city_state/article_4a993937-ef99-5ffa-ba8d-eaa240ae7341.html</t>
  </si>
  <si>
    <t>Homemade AR-15-type semi-automatic rifle; Remington Model 1858 revolver</t>
  </si>
  <si>
    <t>Yes (12:02 p.m.)</t>
  </si>
  <si>
    <t>Family murders and arson; Shooting spree</t>
  </si>
  <si>
    <t>https://en.wikipedia.org/wiki/2013_Santa_Monica_shooting</t>
  </si>
  <si>
    <t>https://projects.scpr.org/timelines/santa-monica-shooting/index.html</t>
  </si>
  <si>
    <t>18+</t>
  </si>
  <si>
    <t>Yes (8:04 a.m.)</t>
  </si>
  <si>
    <t>in the 800-900 building (top floor) hallway</t>
  </si>
  <si>
    <t>https://en.wikipedia.org/wiki/Aztec_High_School_shooting</t>
  </si>
  <si>
    <t>http://krwg.org/post/autopsy-details-fatal-wound-new-mexico-school-shooter</t>
  </si>
  <si>
    <t>http://sanfrancisco.cbslocal.com/2017/12/07/man-found-fatally-shot-at-san-jose-high-school-tuesday-identified/</t>
  </si>
  <si>
    <t>Caleb Sharpe</t>
  </si>
  <si>
    <t>http://www.krem.com/news/local/spokane-county/shooting-reported-at-freeman-high-school/474436713</t>
  </si>
  <si>
    <t>a rifle and a handgun</t>
  </si>
  <si>
    <t>Yes (10 a.m.)</t>
  </si>
  <si>
    <t>at the second-floor hallway</t>
  </si>
  <si>
    <t>http://www.spokesman.com/stories/2017/sep/14/freeman-shooter-got-gun-from-fathers-safe-shot-vic/</t>
  </si>
  <si>
    <t>Yes (10:27 a.m.)</t>
  </si>
  <si>
    <t>No (4:30 p.m.)</t>
  </si>
  <si>
    <t>http://abc7news.com/news/man-woman-dead-in-apparent-murder-suicide-at-san-bernardino-elementary-school-police-say/1856419/</t>
  </si>
  <si>
    <t>https://www.nbclosangeles.com/news/local/San-Bernardino-North-Park-Elementary-School-Shooting-419054974.html</t>
  </si>
  <si>
    <t>No (7 p.m.)</t>
  </si>
  <si>
    <t>http://wgntv.com/2018/01/26/one-year-after-suburban-father-gunned-down-in-school-parking-lot-family-seeks-answers/</t>
  </si>
  <si>
    <t>Yes (7:52 a.m.)</t>
  </si>
  <si>
    <t>https://www.chron.com/houston/article/MS-13-gang-member-accused-of-murdering-high-11256425.php</t>
  </si>
  <si>
    <t>Jesse Osborne</t>
  </si>
  <si>
    <t>Semi-automatic pistol</t>
  </si>
  <si>
    <t>Yes (1:45 p.m.)</t>
  </si>
  <si>
    <t>https://en.wikipedia.org/wiki/Townville_Elementary_School_shooting</t>
  </si>
  <si>
    <t>https://www.usatoday.com/story/news/nation-now/2018/02/19/accused-south-carolina-school-shooter/351199002/</t>
  </si>
  <si>
    <t>http://www.ksla.com/story/33087667/authorities-alpine-high-school-shooter-planned-to-shoot-her-step-brother</t>
  </si>
  <si>
    <t>a Kahr model CW9, 9 mm semi-automatic handgun</t>
  </si>
  <si>
    <t>Yes (9 a.m.)</t>
  </si>
  <si>
    <t>http://www.ksla.com/story/33048409/sheriff-shooter-died-of-self-inflicted-gunshot-wound-at-alpine-high</t>
  </si>
  <si>
    <t>Yes (12:30 p.m.)</t>
  </si>
  <si>
    <t>No (4:40 p.m.)</t>
  </si>
  <si>
    <t>https://www.nbcchicago.com/news/local/Chicago-Public-Schools-Employee-Fatally-Shot-Outside-School-383362331.html</t>
  </si>
  <si>
    <t>Dorothy Dutiel</t>
  </si>
  <si>
    <t>https://www.azcentral.com/story/news/local/glendale/breaking/2016/02/12/glendale-independence-high-school-shooting/80282174/</t>
  </si>
  <si>
    <t>Yes (8 a.m.)</t>
  </si>
  <si>
    <t>http://www.santacruzsentinel.com/general-news/20160226/teen-who-provided-gun-for-murder-suicide-could-be-charged</t>
  </si>
  <si>
    <t>at the Independence High School campus in Glendale</t>
  </si>
  <si>
    <t xml:space="preserve">in the parking lot of Whites Creek High School </t>
  </si>
  <si>
    <t>http://www.wate.com/news/man-shot-outside-middle-tenn-high-school-during-basketball-game/792850020</t>
  </si>
  <si>
    <t>Yes (1 p.m.)</t>
  </si>
  <si>
    <t>Yes (8:30 a.m.)</t>
  </si>
  <si>
    <t>Yes (3:00 p.m.)</t>
  </si>
  <si>
    <t>https://www.mysanantonio.com/news/local/article/Trial-starts-for-Converse-teen-accused-in-drug-9291119.php</t>
  </si>
  <si>
    <t>M4 rifle; semi-auto handgun, ammunition, and a large knife</t>
  </si>
  <si>
    <t>http://katu.com/news/local/police-student-killed-teacher-injured-shooter-dead-at-reynolds-hs-in-troutdale-11-19-2015</t>
  </si>
  <si>
    <t>in the boys locker room</t>
  </si>
  <si>
    <t>http://www.oregonlive.com/gresham/index.ssf/2014/06/reynolds_high_shooting_da_rele.html</t>
  </si>
  <si>
    <t>http://www.pressofatlanticcity.com/news/crime/breaking_crime_news/atlantic-city-teen-accused-of-killing--year-old-surrenders/article_e085979a-7bed-11e3-bc2f-001a4bcf887a.html</t>
  </si>
  <si>
    <t>Jonathan Aguasvivas, Benzy Bain</t>
  </si>
  <si>
    <t>23, 24</t>
  </si>
  <si>
    <t>http://www.wbur.org/morningedition/2016/06/10/burke-murder-graduation</t>
  </si>
  <si>
    <t>Yes (1:15 p.m.)</t>
  </si>
  <si>
    <t>on Washington Street near the Jeremiah E. Burke High School</t>
  </si>
  <si>
    <t>5611 108th St NE, Marysville, WA 98271</t>
  </si>
  <si>
    <t>Yes (10:39 a.m.)</t>
  </si>
  <si>
    <t>https://en.wikipedia.org/wiki/Marysville_Pilchuck_High_School_shooting</t>
  </si>
  <si>
    <t>Yes (12:33 p.m.)</t>
  </si>
  <si>
    <t>https://www.cnn.com/2013/12/14/us/colorado-school-shooting/index.html</t>
  </si>
  <si>
    <t>near the library</t>
  </si>
  <si>
    <t>https://www.theguardian.com/world/2014/oct/11/colorado-school-shooter-diary-bullying-arapahoe-high-karl-pierson</t>
  </si>
  <si>
    <t>2201 E Dry Creek Rd, Centennial, CO</t>
  </si>
  <si>
    <t>2275 18th St, Sparks, NV</t>
  </si>
  <si>
    <t>at the basketball courts of Sparks Middle School</t>
  </si>
  <si>
    <t>https://en.wikipedia.org/wiki/Sparks_Middle_School_shooting</t>
  </si>
  <si>
    <t>No (7:15 am)</t>
  </si>
  <si>
    <t>http://murderpedia.org/male.R/r/reyes-jose.htm</t>
  </si>
  <si>
    <t>Secondary school</t>
  </si>
  <si>
    <t>University of California-Santa Barbara</t>
  </si>
  <si>
    <t>Elliott Rodger</t>
  </si>
  <si>
    <t>A college student, Elliott Rodger, 22, kills six people near the University of California, Santa Barbara campus. He later dies of an apparent self-inflicted gunshot wound.</t>
  </si>
  <si>
    <t>No (9:27 p.m.)</t>
  </si>
  <si>
    <t>Two knives
Glock 34 handgun
Two SIG Sauer P226 handguns</t>
  </si>
  <si>
    <t>Isla Vista</t>
  </si>
  <si>
    <t>Seville Road</t>
  </si>
  <si>
    <t>near the campus of University of California, Santa Barbara</t>
  </si>
  <si>
    <t>https://en.wikipedia.org/wiki/2014_Isla_Vista_killings</t>
  </si>
  <si>
    <t>fight</t>
  </si>
  <si>
    <t>accident</t>
  </si>
  <si>
    <t>The shooter, 21-year-old William Atchison, a former student at the school, killed two students, went inside a classroom where students had barricaded themselves in a small office area and shot several magazines, and then committed suicide.</t>
  </si>
  <si>
    <t>A peace officer was fatally shot at campus police headquarters while booking Daniels on a drug possession charge after a search of the student's dormitory room.</t>
  </si>
  <si>
    <t>Unknown</t>
  </si>
  <si>
    <t>No (11:30 p.m.)</t>
  </si>
  <si>
    <t>http://www.gunviolencearchive.org/incident/825758</t>
  </si>
  <si>
    <t>North Park Elementary School shooting: Cedric Anderson, age 53, of Riverside, California, died of a self-inflicted gunshot wound after shooting and killing his estranged wife, Karen Elaine Smith, age 53, in a classroom. An eight-year-old student was also killed.</t>
  </si>
  <si>
    <t>a teenager was shot and killed at a middle school in Penn Hills</t>
  </si>
  <si>
    <t>College professor shot multiple times, killed in his car, waiting for 4th grade son, parked in middle school parking lot</t>
  </si>
  <si>
    <t>2 (1 at the school; 1 at suspect's home)</t>
  </si>
  <si>
    <t>Fourteen-year-old Jesse Osborne shot three students and a teacher, fatally wounding six-year-old student Jacob Hall, who died from his wounds three days later. The gunman also shot and killed his father before the shooting.</t>
  </si>
  <si>
    <t>Mainak Sarkar shot William S. Klug, his former professor, and then committed suicide in an engineering building at UCLA on Wednesday morning. Sarkar, who came to UCLA armed with two pistols and extra ammunition, had accused Klug of stealing his computer code.</t>
  </si>
  <si>
    <t>outside a high school</t>
  </si>
  <si>
    <t>An argument started during the dice game, which escalated into a physical fight, and then gunshots rang out. A 19-year-old man was killed and three others were injured when shots were fired just before 11 p.m. Thursday in a courtyard behind the Floyd-Payn Campus Center.</t>
  </si>
  <si>
    <t>Lamb was the suspect in two killings: that of Ethan Schmidt, who was shot in the head in his office on the campus of Delta State University in Cleveland, Mississippi, and of Amy Prentiss, who was found shot to death at a home in Gautier, a coastal city about 300 miles away from the university.</t>
  </si>
  <si>
    <t>3 (1 at the school; 1 at a home; self in the woods)</t>
  </si>
  <si>
    <t>armed drug-related robbery</t>
  </si>
  <si>
    <t>Freshman Jaylen Fryberg shoots five people in the school cafeteria, killing one. Fryberg dies of a self-inflicted gunshot wound at the scene. A second victim dies of her injuries two days later; a third dies on October 31. A fourth victim dies on November 7, bringing the total fatalities to five, including the gunman.</t>
  </si>
  <si>
    <t>At around 8:30 a.m. shots were fired at Reynolds High School. 14-year-old freshman Emilio Hoffman was killed, a physical education teacher was injured, and the gunman, 15-year-old Jared Padgett, exchanged gunfire with police officers and then committed suicide.</t>
  </si>
  <si>
    <t>19-year-old students, Paul Lee and Sarah Williams, and 24-year-old student, Thomas Fowler, were shot inside a hallway of Otto Miller Hall at Seattle Pacific University. Freshman Lee was rushed to Harborview Medical Center but later died.</t>
  </si>
  <si>
    <t>A 21-year-old student, Andrew Boldt, was killed in a classroom building on the campus of Purdue University. 24-year-old student Cody Cousins was found guilty of the murder and was sentenced to sixty-five years of prison. In October 2014, Cousins committed suicide in his cell A 20-year-old student was shot and killed at South Carolina State University.</t>
  </si>
  <si>
    <t>1 (suicide later in the cell)</t>
  </si>
  <si>
    <t>Universities</t>
  </si>
  <si>
    <t>K12</t>
  </si>
  <si>
    <t>Killed off campus</t>
  </si>
  <si>
    <t>2 (1 at the school; sefl in the cell)</t>
  </si>
  <si>
    <t>Killed on campus (excluding Perpetrator)</t>
  </si>
  <si>
    <t>2017-2018</t>
  </si>
  <si>
    <t>2016-2017</t>
  </si>
  <si>
    <t>2015-2016</t>
  </si>
  <si>
    <t>2014-2015</t>
  </si>
  <si>
    <t>K12 and Universities</t>
  </si>
  <si>
    <t>School Year</t>
  </si>
  <si>
    <t>2014-15</t>
  </si>
  <si>
    <t>2015-16</t>
  </si>
  <si>
    <t>2016-17</t>
  </si>
  <si>
    <t>2017 to Feb.14, 2018</t>
  </si>
  <si>
    <t>Number of Shootinng_K12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</si>
  <si>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</si>
  <si>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</si>
  <si>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</si>
  <si>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</si>
  <si>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</si>
  <si>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</si>
  <si>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</si>
  <si>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</si>
  <si>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</si>
  <si>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</si>
  <si>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</si>
  <si>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</si>
  <si>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</si>
  <si>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</si>
  <si>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</si>
  <si>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</si>
  <si>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</si>
  <si>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</si>
  <si>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</si>
  <si>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</si>
  <si>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</si>
  <si>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</si>
  <si>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2017 to Feb.14, 2018*</t>
  </si>
  <si>
    <t>Non-gang On Campus School Firearm Deaths</t>
  </si>
  <si>
    <t>Gang Related</t>
  </si>
  <si>
    <t>On Campus School Firearm Deaths</t>
  </si>
  <si>
    <t>Off campus</t>
  </si>
  <si>
    <t>National School Safety Center's Measure of Violent School Associated Deaths</t>
  </si>
  <si>
    <t>Index</t>
  </si>
  <si>
    <t>Year</t>
  </si>
  <si>
    <t>Month</t>
  </si>
  <si>
    <t>Day</t>
  </si>
  <si>
    <t>City</t>
  </si>
  <si>
    <t>School type</t>
  </si>
  <si>
    <t>Killed</t>
  </si>
  <si>
    <t>Wounded</t>
  </si>
  <si>
    <t>Gun source (from home)</t>
  </si>
  <si>
    <t>Grover Cleveland Elementary School</t>
  </si>
  <si>
    <t>elementary</t>
  </si>
  <si>
    <t>college</t>
  </si>
  <si>
    <t>University of Washington</t>
  </si>
  <si>
    <t>Ann Arbor</t>
  </si>
  <si>
    <t>University of Michigan</t>
  </si>
  <si>
    <t>Las Vegas</t>
  </si>
  <si>
    <t>Valley High School</t>
  </si>
  <si>
    <t>high</t>
  </si>
  <si>
    <t>Hot Springs</t>
  </si>
  <si>
    <t>Arkansas</t>
  </si>
  <si>
    <t>Garland County Community College</t>
  </si>
  <si>
    <t>Littleton</t>
  </si>
  <si>
    <t>Deer Creek Middle School</t>
  </si>
  <si>
    <t>Parkway South Middle School</t>
  </si>
  <si>
    <t>middle</t>
  </si>
  <si>
    <t>Boylan Central Catholic High School</t>
  </si>
  <si>
    <t>Ithaca</t>
  </si>
  <si>
    <t>New York</t>
  </si>
  <si>
    <t>Cornell University</t>
  </si>
  <si>
    <t>49th Street Elementary School</t>
  </si>
  <si>
    <t>Goddard</t>
  </si>
  <si>
    <t>Goddard Middle School</t>
  </si>
  <si>
    <t>Spanaway</t>
  </si>
  <si>
    <t>Spanaway Junior High School</t>
  </si>
  <si>
    <t>Portland</t>
  </si>
  <si>
    <t>Conneticut</t>
  </si>
  <si>
    <t>Portland Junior High School</t>
  </si>
  <si>
    <t>Dolton</t>
  </si>
  <si>
    <t>Thornridge High School</t>
  </si>
  <si>
    <t>Cokeville</t>
  </si>
  <si>
    <t>Wyoming</t>
  </si>
  <si>
    <t>Cokeville Elementary School</t>
  </si>
  <si>
    <t>42,47</t>
  </si>
  <si>
    <t>New Orleans</t>
  </si>
  <si>
    <t>Coastal Training Institute</t>
  </si>
  <si>
    <t>Benicia</t>
  </si>
  <si>
    <t>Benicia High School</t>
  </si>
  <si>
    <t>Dallas</t>
  </si>
  <si>
    <t>South Oak Cliff High School</t>
  </si>
  <si>
    <t>Lewiston</t>
  </si>
  <si>
    <t>Montana</t>
  </si>
  <si>
    <t>Fergus High School</t>
  </si>
  <si>
    <t>Dekalb</t>
  </si>
  <si>
    <t>Pinellas Park</t>
  </si>
  <si>
    <t>Pinellas Park High School</t>
  </si>
  <si>
    <t>15,15</t>
  </si>
  <si>
    <t>Winnetka</t>
  </si>
  <si>
    <t>Hubbard Woods Elementary School</t>
  </si>
  <si>
    <t>Anderson</t>
  </si>
  <si>
    <t>West Franklin Elementary School</t>
  </si>
  <si>
    <t>Monetfiore Special Elementary School</t>
  </si>
  <si>
    <t>Greenwood</t>
  </si>
  <si>
    <t>Oakland Elementary School</t>
  </si>
  <si>
    <t>Virginia Beach</t>
  </si>
  <si>
    <t>Virginia</t>
  </si>
  <si>
    <t>Atlantic Shores Christian School</t>
  </si>
  <si>
    <t>Stockton</t>
  </si>
  <si>
    <t>Cleveland Elementary School</t>
  </si>
  <si>
    <t>Orange County</t>
  </si>
  <si>
    <t>Loara High School</t>
  </si>
  <si>
    <t>Eldorado High School</t>
  </si>
  <si>
    <t>Richardson</t>
  </si>
  <si>
    <t>Richardson High School</t>
  </si>
  <si>
    <t>Compton</t>
  </si>
  <si>
    <t>Ralph J. Bunche Middle School</t>
  </si>
  <si>
    <t>Bronx</t>
  </si>
  <si>
    <t>NY</t>
  </si>
  <si>
    <t>James Monroe High School</t>
  </si>
  <si>
    <t>Iowa City</t>
  </si>
  <si>
    <t>Iowa</t>
  </si>
  <si>
    <t>University of Iowa</t>
  </si>
  <si>
    <t>Milby High School</t>
  </si>
  <si>
    <t>Olivehurst</t>
  </si>
  <si>
    <t>Lindhurst High School</t>
  </si>
  <si>
    <t>Napa</t>
  </si>
  <si>
    <t>Amarillo</t>
  </si>
  <si>
    <t>Palo Duro High School</t>
  </si>
  <si>
    <t>Lincoln</t>
  </si>
  <si>
    <t>Nebraska</t>
  </si>
  <si>
    <t>University of Nebraska-Lincoln</t>
  </si>
  <si>
    <t>Great Barrington</t>
  </si>
  <si>
    <t>Massachussetts</t>
  </si>
  <si>
    <t>Bard College at Simon's Rock: The Early College</t>
  </si>
  <si>
    <t>Grayson</t>
  </si>
  <si>
    <t>Easter Carter High School</t>
  </si>
  <si>
    <t>Amityville</t>
  </si>
  <si>
    <t>Amityville High School</t>
  </si>
  <si>
    <t>Reseda High School</t>
  </si>
  <si>
    <t>Harlem</t>
  </si>
  <si>
    <t>Harlem High School</t>
  </si>
  <si>
    <t>Ogden</t>
  </si>
  <si>
    <t>Weber State University</t>
  </si>
  <si>
    <t>Sheridan</t>
  </si>
  <si>
    <t>Central Middle School</t>
  </si>
  <si>
    <t>Wauwatosa</t>
  </si>
  <si>
    <t>Wisconsin</t>
  </si>
  <si>
    <t>Wauwatosa High School</t>
  </si>
  <si>
    <t>Chelsea</t>
  </si>
  <si>
    <t>Chelsea High School</t>
  </si>
  <si>
    <t>Whitman Middle School</t>
  </si>
  <si>
    <t>Ballard High School</t>
  </si>
  <si>
    <t>Cherokee County</t>
  </si>
  <si>
    <t>Etowah High School</t>
  </si>
  <si>
    <t>Union</t>
  </si>
  <si>
    <t>Ryle High School</t>
  </si>
  <si>
    <t>Hollywood</t>
  </si>
  <si>
    <t>Hollywood High School</t>
  </si>
  <si>
    <t>Grimsley High School</t>
  </si>
  <si>
    <t>San Leandro</t>
  </si>
  <si>
    <t>Thomas Jefferson Elementary School</t>
  </si>
  <si>
    <t>Wickliffe</t>
  </si>
  <si>
    <t>Ohio</t>
  </si>
  <si>
    <t>Wickliffe Middle School shooting</t>
  </si>
  <si>
    <t>D.C.</t>
  </si>
  <si>
    <t>Cardozo Senior High School</t>
  </si>
  <si>
    <t>Chapel Hill</t>
  </si>
  <si>
    <t>University of North Carolina</t>
  </si>
  <si>
    <t>New York City Technical College</t>
  </si>
  <si>
    <t>Laredo</t>
  </si>
  <si>
    <t>Memorial Middle School</t>
  </si>
  <si>
    <t>Blackville</t>
  </si>
  <si>
    <t>Backville-Hilda High School</t>
  </si>
  <si>
    <t>Lynville</t>
  </si>
  <si>
    <t>Richland High School</t>
  </si>
  <si>
    <t>Moses Lake</t>
  </si>
  <si>
    <t>Frontier Middle School</t>
  </si>
  <si>
    <t>Menlo Park</t>
  </si>
  <si>
    <t>Mid-Peninsula High School</t>
  </si>
  <si>
    <t>Patterson</t>
  </si>
  <si>
    <t>Mountain Park Baptist  Academy</t>
  </si>
  <si>
    <t>18, 15, 15</t>
  </si>
  <si>
    <t>San Diego State University</t>
  </si>
  <si>
    <t>Scottdale</t>
  </si>
  <si>
    <t>DeKalb Alternative School</t>
  </si>
  <si>
    <t>Talladega</t>
  </si>
  <si>
    <t>Alabama</t>
  </si>
  <si>
    <t>Talladega High School</t>
  </si>
  <si>
    <t>University Park</t>
  </si>
  <si>
    <t>Penn State University</t>
  </si>
  <si>
    <t>West Palm Beach</t>
  </si>
  <si>
    <t>Conniston Middle School</t>
  </si>
  <si>
    <t>Bethel</t>
  </si>
  <si>
    <t>Alaska</t>
  </si>
  <si>
    <t>Bethel High School</t>
  </si>
  <si>
    <t>Pearl</t>
  </si>
  <si>
    <t>Pearl High School</t>
  </si>
  <si>
    <t>Norwalk</t>
  </si>
  <si>
    <t>John Glenn High School</t>
  </si>
  <si>
    <t>West Paducah</t>
  </si>
  <si>
    <t>Heath High School</t>
  </si>
  <si>
    <t>Stamps</t>
  </si>
  <si>
    <t>Stamps High School</t>
  </si>
  <si>
    <t>Jonesboro</t>
  </si>
  <si>
    <t>Westside Middle School</t>
  </si>
  <si>
    <t>13, 11</t>
  </si>
  <si>
    <t>Edinborough,</t>
  </si>
  <si>
    <t>Parker Middle School</t>
  </si>
  <si>
    <t>Fayetteville</t>
  </si>
  <si>
    <t>Central High School</t>
  </si>
  <si>
    <t>Springfield</t>
  </si>
  <si>
    <t>Thurston High School</t>
  </si>
  <si>
    <t>San Bernardino Valley College</t>
  </si>
  <si>
    <t>Carrollton</t>
  </si>
  <si>
    <t>17,15</t>
  </si>
  <si>
    <t>Elgin</t>
  </si>
  <si>
    <t>Ombudsman Education Services Alternative Education Center</t>
  </si>
  <si>
    <t>Columbine High School</t>
  </si>
  <si>
    <t>17,18</t>
  </si>
  <si>
    <t>FConyers</t>
  </si>
  <si>
    <t>Heritage High School</t>
  </si>
  <si>
    <t>Deming</t>
  </si>
  <si>
    <t>Deming Middle School</t>
  </si>
  <si>
    <t>Fort Gibson</t>
  </si>
  <si>
    <t>Oklahoma</t>
  </si>
  <si>
    <t>Fort Gibson Middle School</t>
  </si>
  <si>
    <t>Flint</t>
  </si>
  <si>
    <t>Buell Elementary School</t>
  </si>
  <si>
    <t>Lake Worth</t>
  </si>
  <si>
    <t>Lake Worth Middle School</t>
  </si>
  <si>
    <t>University of Washington Medical Center</t>
  </si>
  <si>
    <t>University of Arkansas</t>
  </si>
  <si>
    <t>Bidwell</t>
  </si>
  <si>
    <t>Bidwell Porter Elementary</t>
  </si>
  <si>
    <t>Brooklyn</t>
  </si>
  <si>
    <t>Bushwick High School</t>
  </si>
  <si>
    <t>?</t>
  </si>
  <si>
    <t>Elmira</t>
  </si>
  <si>
    <t>Southside High School</t>
  </si>
  <si>
    <t>Santee</t>
  </si>
  <si>
    <t>Santana High School</t>
  </si>
  <si>
    <t>Williamsport</t>
  </si>
  <si>
    <t>Bishop Neumann Junior-Senior High School</t>
  </si>
  <si>
    <t>El Cajon</t>
  </si>
  <si>
    <t>Granite Hills High School</t>
  </si>
  <si>
    <t>Benavides</t>
  </si>
  <si>
    <t>Caro</t>
  </si>
  <si>
    <t>Caro Learning Center</t>
  </si>
  <si>
    <t>Gary</t>
  </si>
  <si>
    <t>Lew Wallace High School</t>
  </si>
  <si>
    <t>Pierce County</t>
  </si>
  <si>
    <t>Pacific Lutheran University</t>
  </si>
  <si>
    <t>Martin Luther King Jr. High School</t>
  </si>
  <si>
    <t>Grundy</t>
  </si>
  <si>
    <t>Appalachian School of Law</t>
  </si>
  <si>
    <t>Tucson</t>
  </si>
  <si>
    <t>University of Arizona</t>
  </si>
  <si>
    <t>John McDonogh Senior High School</t>
  </si>
  <si>
    <t>17-19</t>
  </si>
  <si>
    <t>Red Lion</t>
  </si>
  <si>
    <t>Red Lion Area Junior High School</t>
  </si>
  <si>
    <t>Case Western Reserve University</t>
  </si>
  <si>
    <t>Cold Spring</t>
  </si>
  <si>
    <t>Minnesota</t>
  </si>
  <si>
    <t>Rocori High School</t>
  </si>
  <si>
    <t xml:space="preserve">Washington </t>
  </si>
  <si>
    <t>District of Columbia</t>
  </si>
  <si>
    <t>Ballou Senior High School</t>
  </si>
  <si>
    <t>West High School</t>
  </si>
  <si>
    <t>Cumberland City</t>
  </si>
  <si>
    <t>Red Lake</t>
  </si>
  <si>
    <t>Red Lake High School</t>
  </si>
  <si>
    <t>Jacksboro</t>
  </si>
  <si>
    <t xml:space="preserve">Campbell County Comprehensive High School </t>
  </si>
  <si>
    <t>Longwood</t>
  </si>
  <si>
    <t>Milwee Middle School</t>
  </si>
  <si>
    <t>Roseburg High School</t>
  </si>
  <si>
    <t>Reno</t>
  </si>
  <si>
    <t>Pine Middle School</t>
  </si>
  <si>
    <t>Venice High School</t>
  </si>
  <si>
    <t>Hillsborough</t>
  </si>
  <si>
    <t>Orange High School</t>
  </si>
  <si>
    <t>Shepherdstown</t>
  </si>
  <si>
    <t>West Virginia</t>
  </si>
  <si>
    <t>Shepherd University</t>
  </si>
  <si>
    <t>Essex</t>
  </si>
  <si>
    <t>Vermont</t>
  </si>
  <si>
    <t>Essex Elementary School</t>
  </si>
  <si>
    <t>Pittsburgh</t>
  </si>
  <si>
    <t xml:space="preserve">Duquesne University
</t>
  </si>
  <si>
    <t>Bailey</t>
  </si>
  <si>
    <t>Platte Canyon High School</t>
  </si>
  <si>
    <t>Cazenovia</t>
  </si>
  <si>
    <t>Weston High School</t>
  </si>
  <si>
    <t>Lancaster County</t>
  </si>
  <si>
    <t>West Nickel Mines School</t>
  </si>
  <si>
    <t>Joplin</t>
  </si>
  <si>
    <t>Tacoma</t>
  </si>
  <si>
    <t>Washignton</t>
  </si>
  <si>
    <t>Foss High School</t>
  </si>
  <si>
    <t>Midland</t>
  </si>
  <si>
    <t>Herbert Henry Dow High School</t>
  </si>
  <si>
    <t>Gresham</t>
  </si>
  <si>
    <t>Springwater Trail High School</t>
  </si>
  <si>
    <t>Blacksburg</t>
  </si>
  <si>
    <t>Virginia Tech</t>
  </si>
  <si>
    <t>Huntersville</t>
  </si>
  <si>
    <t>North Mecklenberg High School</t>
  </si>
  <si>
    <t>Mount Vernon Elementary School</t>
  </si>
  <si>
    <t>28, 15, 15</t>
  </si>
  <si>
    <t>Dover</t>
  </si>
  <si>
    <t>Delaware</t>
  </si>
  <si>
    <t>Delaware State University</t>
  </si>
  <si>
    <t>Oroville</t>
  </si>
  <si>
    <t>Las Plumas High School</t>
  </si>
  <si>
    <t>Memphis</t>
  </si>
  <si>
    <t>University of Memphis</t>
  </si>
  <si>
    <t>20, 21, 21, 22</t>
  </si>
  <si>
    <t>Success Tech Academy</t>
  </si>
  <si>
    <t>Arvada</t>
  </si>
  <si>
    <t>YWAM Missionary Center and New Life Church</t>
  </si>
  <si>
    <t>Union City</t>
  </si>
  <si>
    <t>James Logan High School</t>
  </si>
  <si>
    <t>Portsmouth</t>
  </si>
  <si>
    <t>Baton Rouge</t>
  </si>
  <si>
    <t>Louisiana Technical College</t>
  </si>
  <si>
    <t>Oxnard</t>
  </si>
  <si>
    <t>E.O. Green Junior High School</t>
  </si>
  <si>
    <t>DeKalb</t>
  </si>
  <si>
    <t xml:space="preserve"> Northern Illinois University</t>
  </si>
  <si>
    <t>Knoxville</t>
  </si>
  <si>
    <t>Fort Lauderdale</t>
  </si>
  <si>
    <t>Dillard High School</t>
  </si>
  <si>
    <t>Mobile</t>
  </si>
  <si>
    <t>Davidson High School</t>
  </si>
  <si>
    <t>Conway</t>
  </si>
  <si>
    <t>University of Central Arkansas</t>
  </si>
  <si>
    <t>19, 19, 20, 20</t>
  </si>
  <si>
    <t>Stockton Springs</t>
  </si>
  <si>
    <t>Maine</t>
  </si>
  <si>
    <t>Stockton Springs Elementary School</t>
  </si>
  <si>
    <t xml:space="preserve">Dunbar Vocational Career Academy
</t>
  </si>
  <si>
    <t>University of Houston</t>
  </si>
  <si>
    <t>Westover High School</t>
  </si>
  <si>
    <t>Drexel Hill</t>
  </si>
  <si>
    <t>St. Andrew School</t>
  </si>
  <si>
    <t>Radford</t>
  </si>
  <si>
    <t>Radford University</t>
  </si>
  <si>
    <t>22, 24</t>
  </si>
  <si>
    <t>Dearborn</t>
  </si>
  <si>
    <t>Henry Ford Community College</t>
  </si>
  <si>
    <t>Hampton</t>
  </si>
  <si>
    <t>Hampton University</t>
  </si>
  <si>
    <t>Middletown</t>
  </si>
  <si>
    <t>Connecticut</t>
  </si>
  <si>
    <t>Wesleyan University</t>
  </si>
  <si>
    <t>Larose</t>
  </si>
  <si>
    <t>Larose-Cut Off Middle School</t>
  </si>
  <si>
    <t>Cambridge</t>
  </si>
  <si>
    <t>Harvard University</t>
  </si>
  <si>
    <t>20 + ? + ?</t>
  </si>
  <si>
    <t>San Francisco</t>
  </si>
  <si>
    <t>International Studies Academy High School</t>
  </si>
  <si>
    <t>18 + ?</t>
  </si>
  <si>
    <t>Parkersburg</t>
  </si>
  <si>
    <t>San Bruno</t>
  </si>
  <si>
    <t>Skyline College</t>
  </si>
  <si>
    <t>18, 20, 18</t>
  </si>
  <si>
    <t xml:space="preserve">Owosso </t>
  </si>
  <si>
    <t>Owosso High School</t>
  </si>
  <si>
    <t>Antioch</t>
  </si>
  <si>
    <t>Deer Valley High School</t>
  </si>
  <si>
    <t>19 + ?</t>
  </si>
  <si>
    <t>Carolina Forest</t>
  </si>
  <si>
    <t>Carolina Forest High School</t>
  </si>
  <si>
    <t>Monroe</t>
  </si>
  <si>
    <t>Monroe-Woodbury High School</t>
  </si>
  <si>
    <t>Long Beach</t>
  </si>
  <si>
    <t>16, 16</t>
  </si>
  <si>
    <t xml:space="preserve">January </t>
  </si>
  <si>
    <t>Livingston</t>
  </si>
  <si>
    <t>Livingston High School</t>
  </si>
  <si>
    <t>http://www.tuscaloosanews.com/article/20100121/NEWS/100129951?tc=ar</t>
  </si>
  <si>
    <t>http://crime.blogs.tuscaloosanews.com/13853/forkland-man-guilty-of-killing-wife-at-livingston-high-school/</t>
  </si>
  <si>
    <t>February</t>
  </si>
  <si>
    <t>Madison</t>
  </si>
  <si>
    <t>Discovery Middle School</t>
  </si>
  <si>
    <t>?(steal from somewhere)</t>
  </si>
  <si>
    <t>http://www.huffingtonpost.com/2010/02/05/discovery-middle-school-s_n_451682.html</t>
  </si>
  <si>
    <t>http://www.waff.com/story/21415084/da-accused-middle-school-shooter-is-admitted-gang-member</t>
  </si>
  <si>
    <t>Huntsville</t>
  </si>
  <si>
    <t>University of Alabama</t>
  </si>
  <si>
    <t>http://en.wikipedia.org/wiki/2010_University_of_Alabama_in_Huntsville_shooting</t>
  </si>
  <si>
    <t>Northern Illinois University</t>
  </si>
  <si>
    <t>http://www.huffingtonpost.com/2010/02/19/niu-shooting-student-woun_n_468729.html</t>
  </si>
  <si>
    <t>http://www.washingtonpost.com/wp-dyn/content/article/2010/02/19/AR2010021901714.html</t>
  </si>
  <si>
    <t>http://en.wikipedia.org/wiki/Deer_Creek_Middle_School#2010_shooting</t>
  </si>
  <si>
    <t>http://www.denverpost.com/ci_19051340</t>
  </si>
  <si>
    <t>Birney Elementary School</t>
  </si>
  <si>
    <t>1(harass)</t>
  </si>
  <si>
    <t>http://seattletimes.com/html/localnews/2011195554_teachershot26m.html</t>
  </si>
  <si>
    <t>http://www.seattlepi.com/local/article/Teacher-shot-killed-in-Tacoma-suspect-slain-890610.php</t>
  </si>
  <si>
    <t>March</t>
  </si>
  <si>
    <t>Columbus</t>
  </si>
  <si>
    <t>Ohio State University</t>
  </si>
  <si>
    <t>http://www.cnn.com/2010/CRIME/03/09/ohio.state.shooting/</t>
  </si>
  <si>
    <t>http://www.huffingtonpost.com/2010/03/09/ohio-state-shooting-1-kil_n_491250.html</t>
  </si>
  <si>
    <t>April</t>
  </si>
  <si>
    <t>Woodrow Wilson High School</t>
  </si>
  <si>
    <t>http://hamptonroads.com/2010/04/prosecutor-wants-try-student-school-shooting-adult</t>
  </si>
  <si>
    <t>http://hamptonroads.com/2010/04/after-shooting-wilson-high-students-wary-about-security</t>
  </si>
  <si>
    <t>August</t>
  </si>
  <si>
    <t>Blountville</t>
  </si>
  <si>
    <t>Sullivan Central High School</t>
  </si>
  <si>
    <t>http://en.wikipedia.org/wiki/Sullivan_Central_High_School#2010_Shooting</t>
  </si>
  <si>
    <t>http://www.tricities.com/news/article_35434f30-00d3-522f-98f1-58f372591713.html</t>
  </si>
  <si>
    <t>September</t>
  </si>
  <si>
    <t>Austin</t>
  </si>
  <si>
    <t>University of Texas</t>
  </si>
  <si>
    <t>http://articles.latimes.com/2010/sep/29/nation/la-na-university-texas-shooting-20100929</t>
  </si>
  <si>
    <t>October</t>
  </si>
  <si>
    <t>Salinas</t>
  </si>
  <si>
    <t>Alisal High School</t>
  </si>
  <si>
    <t>http://news.msn.com/politics/video?videoid=c5300858-6f22-42df-a286-25e5397d90a5</t>
  </si>
  <si>
    <t>http://www.fugitive.com/2010/10/02/salinas-police-identify-15-year-old-jose-daniel-cisneros-shot-and-killed-near-alisal-high-school/</t>
  </si>
  <si>
    <t>Elizabeth City</t>
  </si>
  <si>
    <t>Mid-Atlantic Christian University</t>
  </si>
  <si>
    <t>0 (two student got into argument )</t>
  </si>
  <si>
    <t>http://www.wvec.com/news/Student-killed-in-NC-university-shooting-104244723.html</t>
  </si>
  <si>
    <t>https://www.cbn.com/cbnnews/us/2010/October/One-Dead-in-Shooting-at-NC-Christian-University-/</t>
  </si>
  <si>
    <t>Carlsbad</t>
  </si>
  <si>
    <t>Kelly Elementary School</t>
  </si>
  <si>
    <t>http://www.cbs8.com/story/13293293/shots-fired-at-kelly-elementary-school-in-carlsbad</t>
  </si>
  <si>
    <t>http://www.huffingtonpost.com/2010/10/13/brendan-orourke-californi_n_761501.html</t>
  </si>
  <si>
    <t xml:space="preserve">October </t>
  </si>
  <si>
    <t>Topeka</t>
  </si>
  <si>
    <t>Topeka West High School</t>
  </si>
  <si>
    <t>21, 19, 20</t>
  </si>
  <si>
    <t>1(drug deal)</t>
  </si>
  <si>
    <t>http://www.wibw.com/home/localnews/headlines/Shooting_At_Topeka_West_High_School_105624733.html</t>
  </si>
  <si>
    <t>http://cjonline.com/news/2011-09-09/hochard-sentenced-topeka-west-shootings</t>
  </si>
  <si>
    <t xml:space="preserve">November </t>
  </si>
  <si>
    <t>Marinette</t>
  </si>
  <si>
    <t>Marinette High School</t>
  </si>
  <si>
    <t>http://abcnews.go.com/US/wisconsin-hostage-standoff-gunman-shoots/story?id=12272586</t>
  </si>
  <si>
    <t>http://www.theawl.com/2010/12/two-hours-in-marinette-lessons-from-a-school-shooting</t>
  </si>
  <si>
    <t>December</t>
  </si>
  <si>
    <t>Panama City</t>
  </si>
  <si>
    <t>School Board Meeting</t>
  </si>
  <si>
    <t>http://en.wikipedia.org/wiki/2010_Panama_City_school_board_shootings</t>
  </si>
  <si>
    <t>http://www.huffingtonpost.com/2010/12/14/florida-school-board-shoo_n_796689.html</t>
  </si>
  <si>
    <t>Omaha</t>
  </si>
  <si>
    <t>Millard South High School</t>
  </si>
  <si>
    <t>http://en.wikipedia.org/wiki/Millard_South_High_School#2011_Shooting</t>
  </si>
  <si>
    <t>http://www.wowt.com/home/headlines/Shooting_At_Millard_South_High_School_112952214.html</t>
  </si>
  <si>
    <t xml:space="preserve">Janurary </t>
  </si>
  <si>
    <t>Gardena High School</t>
  </si>
  <si>
    <t>1(not directly, but the student felt threatened after a off campus fight)</t>
  </si>
  <si>
    <t>http://articles.latimes.com/2011/jan/19/local/la-me-0119-gardena-school-shooting-20110119</t>
  </si>
  <si>
    <t>http://www.csmonitor.com/USA/2011/0118/How-did-gun-in-accidental-Gardena-High-School-shooting-get-by-security</t>
  </si>
  <si>
    <t xml:space="preserve">February </t>
  </si>
  <si>
    <t>Placerville</t>
  </si>
  <si>
    <t>Louisiana Schnell Elementary School</t>
  </si>
  <si>
    <t>http://www.mtdemocrat.com/news/shots-fired-at-schnell-school/</t>
  </si>
  <si>
    <t>http://www.huffingtonpost.com/2011/02/04/john-luebbers-shooting-sam-lacara_n_818699.html</t>
  </si>
  <si>
    <t>Youngstown</t>
  </si>
  <si>
    <t>Youngstown State University</t>
  </si>
  <si>
    <t>22, 19</t>
  </si>
  <si>
    <t>0(involve arguments)</t>
  </si>
  <si>
    <t>http://www.huffingtonpost.com/2011/02/06/youngstown-state-university-shooting-fraternity_n_819268.html</t>
  </si>
  <si>
    <t>http://www.wfmj.com/story/20341646/3-sentenced-in-off-campus-shootings-that-killed-ysu-student-and-injured-11-others</t>
  </si>
  <si>
    <t>Worthing High School</t>
  </si>
  <si>
    <t>http://abclocal.go.com/ktrk/story?section=news/local&amp;id=8044190</t>
  </si>
  <si>
    <t>http://www.khou.com/news/1-killed-in-shooting-outside-Worthing-High-School---118990549.html</t>
  </si>
  <si>
    <t>Opelika</t>
  </si>
  <si>
    <t>Southern Union Community College</t>
  </si>
  <si>
    <t>http://www.huffingtonpost.com/2011/04/07/thomas-franklin-may_n_845971.html</t>
  </si>
  <si>
    <t>November</t>
  </si>
  <si>
    <t>Berkeley</t>
  </si>
  <si>
    <t>Haas Business School , UC Berkeley</t>
  </si>
  <si>
    <t xml:space="preserve">0 (killed by police) </t>
  </si>
  <si>
    <t>http://www.huffingtonpost.com/2011/11/16/uc-berkeley-shooting-victim-dies_n_1097662.html</t>
  </si>
  <si>
    <t>0 (?)</t>
  </si>
  <si>
    <t>http://www.huffingtonpost.com/2011/12/10/ross-truett-ashley-friendly_n_1141210.html</t>
  </si>
  <si>
    <t>Walpole</t>
  </si>
  <si>
    <t>Walpole Elementary</t>
  </si>
  <si>
    <t>1 (?)</t>
  </si>
  <si>
    <t>http://www.omaha.com/article/20120210/AP09/302109813</t>
  </si>
  <si>
    <t>Oakland</t>
  </si>
  <si>
    <t>Oikos University</t>
  </si>
  <si>
    <t>http://latimesblogs.latimes.com/lanow/2012/04/oakland-religious-college-shooting.html</t>
  </si>
  <si>
    <t>http://www.cbsnews.com/news/gun-used-in-oikos-university-shooting-rampage-was-bought-legally-police-say/</t>
  </si>
  <si>
    <t>Chardon</t>
  </si>
  <si>
    <t>Chardon High School</t>
  </si>
  <si>
    <t>http://www.myfoxal.com/story/20356015/some-of-the-deadliest-school-shootings-in-the-us</t>
  </si>
  <si>
    <t>Bremerton</t>
  </si>
  <si>
    <t xml:space="preserve"> Armin Jahr Elementary</t>
  </si>
  <si>
    <t>http://seattletimes.com/html/localnews/2017581519_apuswashingtonschoolshooting11thld.html</t>
  </si>
  <si>
    <t>Newtown, Conneticut</t>
  </si>
  <si>
    <t>Sandy Hook Elementary School</t>
  </si>
  <si>
    <t>0 (but killed mother before driving to school)</t>
  </si>
  <si>
    <t>http://en.wikipedia.org/wiki/Sandy_Hook_Elementary_School_shooting#cite_note-CTSP-20130118-22</t>
  </si>
  <si>
    <t>http://www.huffingtonpost.com/2012/12/15/connecticut-shooter-guns_n_2306913.html</t>
  </si>
  <si>
    <t>Crosby</t>
  </si>
  <si>
    <t>Crosby High School</t>
  </si>
  <si>
    <t>School</t>
  </si>
  <si>
    <t>Time</t>
  </si>
  <si>
    <t>Description (1=Yes, 0=No)</t>
  </si>
  <si>
    <t>Links</t>
  </si>
  <si>
    <t>No.</t>
  </si>
  <si>
    <t>Age of shooters</t>
  </si>
  <si>
    <t>College / University</t>
  </si>
  <si>
    <t>University</t>
  </si>
  <si>
    <t>Injured</t>
  </si>
  <si>
    <t>No one shot</t>
  </si>
  <si>
    <t>outside of school</t>
  </si>
  <si>
    <t>details</t>
  </si>
  <si>
    <t>Shooter's own gun</t>
  </si>
  <si>
    <t>Victim fired gun in self defense</t>
  </si>
  <si>
    <t>n</t>
  </si>
  <si>
    <t xml:space="preserve">Apostolic Revival Center Christian School </t>
  </si>
  <si>
    <t>Fort Myers</t>
  </si>
  <si>
    <t>unknown</t>
  </si>
  <si>
    <t>Church parking lot</t>
  </si>
  <si>
    <t xml:space="preserve">Church parking lot, </t>
  </si>
  <si>
    <t>http://www.usatoday.com/story/news/nation/2013/01/08/school-shooting-florida/1817149/</t>
  </si>
  <si>
    <t>http://www.winknews.com/Local-Florida/2013-01-08/FMPD-identifies-victim-in-shooting-near-Christian-school#.Uv_PrXkaMds</t>
  </si>
  <si>
    <t>http://www.nbc-2.com/story/20521142/body-found</t>
  </si>
  <si>
    <t>https://www.google.com/search?client=safari&amp;rls=en&amp;q=Apostolic+Revival+Center+Christian+School+Florida&amp;ie=UTF-8&amp;oe=UTF-8#q=shooting+Apostolic+Revival+Center+Christian+School+Florida&amp;rls=en</t>
  </si>
  <si>
    <t>Taft Union High School</t>
  </si>
  <si>
    <t>Taft</t>
  </si>
  <si>
    <t>16</t>
  </si>
  <si>
    <t>Students, inside school</t>
  </si>
  <si>
    <t>http://www.usatoday.com/story/news/nation/2013/01/10/taft-california-shooting-high-school/1823539/</t>
  </si>
  <si>
    <t>http://www.nydailynews.com/news/national/teen-opened-fire-california-high-school-adult-article-1.1239975</t>
  </si>
  <si>
    <t>http://www.huffingtonpost.com/tag/taft-union-high-school-shooting</t>
  </si>
  <si>
    <t>http://news.yahoo.com/blogs/lookout/high-school-shooting-taft-california-183012601.html</t>
  </si>
  <si>
    <t>https://www.google.com/search?client=safari&amp;rls=en&amp;q=Apostolic+Revival+Center+Christian+School+Florida&amp;ie=UTF-8&amp;oe=UTF-8#q=shooting+Taft+Union+High+School+California&amp;rls=en</t>
  </si>
  <si>
    <t xml:space="preserve">Henry W. Grady HS </t>
  </si>
  <si>
    <t>Atlanta</t>
  </si>
  <si>
    <t>17</t>
  </si>
  <si>
    <t>student, on school grounds outside of buildings</t>
  </si>
  <si>
    <t>http://www.voxteencommunications.org/newsandissues/story.aspx?ID=1950640</t>
  </si>
  <si>
    <t>http://www.ajc.com/news/news/local/student-wounded-at-grady-high/nWbhG/</t>
  </si>
  <si>
    <t>https://www.google.com/search?client=safari&amp;rls=en&amp;q=Apostolic+Revival+Center+Christian+School+Florida&amp;ie=UTF-8&amp;oe=UTF-8#q=shooting+Henry+W.+Grady+HS+%09Georgia&amp;rls=en</t>
  </si>
  <si>
    <t xml:space="preserve">Alexander W. Dreyfoos School of the Arts </t>
  </si>
  <si>
    <t>W. Palm Beach</t>
  </si>
  <si>
    <t>53</t>
  </si>
  <si>
    <t>custodian killed other custodians</t>
  </si>
  <si>
    <t>http://www.cbsnews.com/news/two-custodians-found-shot-to-death-at-fla-high-school-police-name-person-of-interest-report-says/</t>
  </si>
  <si>
    <t>http://www.palmbeachpost.com/news/news/dreyfoos-school-custodian-found-dead-did-everythin/nYQTC/</t>
  </si>
  <si>
    <t>http://www.upi.com/Top_News/Blog/2013/06/19/2-Bodies-found-at-Dreyfoos-School-of-the-Arts-in-Florida/8281371668114/</t>
  </si>
  <si>
    <t>https://www.google.com/search?client=safari&amp;rls=en&amp;q=Apostolic+Revival+Center+Christian+School+Florida&amp;ie=UTF-8&amp;oe=UTF-8#q=shooting+Alexander+W.+Dreyfoos+School+of+the+Arts+Florida&amp;rls=en</t>
  </si>
  <si>
    <t>Carver High School</t>
  </si>
  <si>
    <t>Winston-Salem</t>
  </si>
  <si>
    <t>18</t>
  </si>
  <si>
    <t>yes</t>
  </si>
  <si>
    <t>http://usatoday30.usatoday.com/video/school-shooting-suspect-in-custody/2639173293001</t>
  </si>
  <si>
    <t>http://www.huffingtonpost.com/2013/08/30/carver-high-school-shooting_n_3845163.html</t>
  </si>
  <si>
    <t>http://www.cbsnews.com/news/nc-school-shooting-1-injured-after-shots-fired-at-a-winston-salem-high-school-student-in-custody-report-says/</t>
  </si>
  <si>
    <t>http://www.journalnow.com/news/local/article_247ee7d0-11a4-11e3-b183-001a4bcf6878.html</t>
  </si>
  <si>
    <t>https://www.google.com/search?client=safari&amp;rls=en&amp;q=Apostolic+Revival+Center+Christian+School+Florida&amp;ie=UTF-8&amp;oe=UTF-8#q=shooting+Carver+High+School+North+Carolina&amp;rls=en</t>
  </si>
  <si>
    <t>Agape Christian Academy</t>
  </si>
  <si>
    <t>Pine Hills</t>
  </si>
  <si>
    <t>not a student, may be near by school</t>
  </si>
  <si>
    <t>http://www.wftv.com/news/news/local/teen-shot-agape-christian-academy-pine-hills/nbF7Q/</t>
  </si>
  <si>
    <t>http://www.heavy.com/news/2013/10/agape-christian-academy-shooting-injured-pine-hills/</t>
  </si>
  <si>
    <t>https://www.google.com/search?client=safari&amp;rls=en&amp;q=Apostolic+Revival+Center+Christian+School+Florida&amp;ie=UTF-8&amp;oe=UTF-8#q=shooting+Agape+Christian+Academy+Florida&amp;rls=en</t>
  </si>
  <si>
    <t>Stephenson High School</t>
  </si>
  <si>
    <t>Stone Mountain</t>
  </si>
  <si>
    <t>not known</t>
  </si>
  <si>
    <t>http://www.myfoxatlanta.com/story/23873227/stephenson-high-football-player-shot-on-campus#axzz2tQd0uPz2</t>
  </si>
  <si>
    <t>http://www.ajc.com/news/news/stephenson-high-football-player-shot-on-campus/nbhRL/</t>
  </si>
  <si>
    <t>http://www.wsbtv.com/news/news/local/stephenson-hs-football-team-returns-field-after-pl/nbmQN/</t>
  </si>
  <si>
    <t>https://www.google.com/search?client=safari&amp;rls=en&amp;q=Apostolic+Revival+Center+Christian+School+Florida&amp;ie=UTF-8&amp;oe=UTF-8#q=shooting+shooting+Stephenson+High+School+Georgia&amp;rls=en</t>
  </si>
  <si>
    <t>Berrendo Middle School</t>
  </si>
  <si>
    <t>Roswell</t>
  </si>
  <si>
    <t>12</t>
  </si>
  <si>
    <t>Student</t>
  </si>
  <si>
    <t>http://www.usatoday.com/story/news/nation/2014/01/14/roswell-new-mexico-school-shooting-suspect/4472871/</t>
  </si>
  <si>
    <t>http://www.nydailynews.com/news/national/new-mexico-school-shooter-chose-victims-random-police-article-1.1580998</t>
  </si>
  <si>
    <t>http://www.foxnews.com/us/2014/01/15/police-respond-to-report-shooting-at-new-mexico-middle-school/</t>
  </si>
  <si>
    <t>http://www.cnn.com/2014/01/16/justice/new-mexico-school-shooting/</t>
  </si>
  <si>
    <t>https://www.google.com/search?client=safari&amp;rls=en&amp;q=Apostolic+Revival+Center+Christian+School+Florida&amp;ie=UTF-8&amp;oe=UTF-8#q=shooting+Berrendo+Middle+School+New+Mexico&amp;rls=en</t>
  </si>
  <si>
    <t>Delaware Valley Charter HS</t>
  </si>
  <si>
    <t>http://www.usatoday.com/story/news/nation/2014/01/20/philadelphia-school-shooting/4659741/</t>
  </si>
  <si>
    <t>http://philadelphia.cbslocal.com/2014/01/17/2-shot-at-north-philadelphia-school/</t>
  </si>
  <si>
    <t>http://www.cnn.com/2014/01/17/justice/philadelphia-high-school-shooting/</t>
  </si>
  <si>
    <t>http://www.philly.com/philly/news/2nd_teen_charged_in_Delaware_Valley_Charter_High_School_shooting.html</t>
  </si>
  <si>
    <t>https://www.google.com/search?client=safari&amp;rls=en&amp;q=Apostolic+Revival+Center+Christian+School+Florida&amp;ie=UTF-8&amp;oe=UTF-8#q=shooting+Delaware+Valley+Charter+HS+Pennsylvania&amp;rls=en</t>
  </si>
  <si>
    <t xml:space="preserve">Salisbury High School </t>
  </si>
  <si>
    <t>Salisbury</t>
  </si>
  <si>
    <t>http://myfox8.com/2014/02/10/teen-shot-at-salisbury-high-school/</t>
  </si>
  <si>
    <t>http://www.cbsnews.com/news/teen-charged-in-shooting-at-salisbury-north-carolina-high-school/</t>
  </si>
  <si>
    <t>https://www.google.com/search?client=safari&amp;rls=en&amp;q=Apostolic+Revival+Center+Christian+School+Florida&amp;ie=UTF-8&amp;oe=UTF-8#q=shooting+Salisbury+High+School+North+Carolina&amp;rls=en</t>
  </si>
  <si>
    <t>Student, murder &amp; suicide, school ground</t>
  </si>
  <si>
    <t>http://www.usatoday.com/story/news/nation/2013/10/21/nevada-middle-school-shooting/3143903/</t>
  </si>
  <si>
    <t>http://www.cnn.com/2013/10/24/justice/nevada-school-shooting-survivor/</t>
  </si>
  <si>
    <t>http://www.cnn.com/2013/10/22/justice/nevada-middle-school-shooting/</t>
  </si>
  <si>
    <t>http://www.nbcnews.com/news/us-news/police-search-motive-nevada-middle-school-shooting-left-two-dead-v21078129</t>
  </si>
  <si>
    <t>https://www.google.com/search?client=safari&amp;rls=en&amp;q=Apostolic+Revival+Center+Christian+School+Florida&amp;ie=UTF-8&amp;oe=UTF-8#q=shooting+Sparks+Middle+School+Nevada&amp;rls=en</t>
  </si>
  <si>
    <t>Arapahoe County</t>
  </si>
  <si>
    <t>student, in school</t>
  </si>
  <si>
    <t>http://www.usatoday.com/story/news/2013/12/13/two-reported-injured-in-colorado-high-school-shooting/4014393/</t>
  </si>
  <si>
    <t>http://www.nydailynews.com/news/arapahoe-high-school-shooting-leaves-dead-injured-gallery-1.1547340?pmSlide=1.1547328</t>
  </si>
  <si>
    <t>http://www.huffingtonpost.com/2013/12/13/arapahoe-high-school-shooting_n_4441538.html</t>
  </si>
  <si>
    <t>http://www.denverpost.com/news/ci_24724553/arapahoe-high-school-shooting-sheriffs-office-interview-hundreds</t>
  </si>
  <si>
    <t>http://www.cnn.com/2013/12/21/us/colorado-arapahoe-shooting-death/</t>
  </si>
  <si>
    <t>https://www.google.com/search?client=safari&amp;rls=en&amp;q=Apostolic+Revival+Center+Christian+School+Florida&amp;ie=UTF-8&amp;oe=UTF-8#q=shooting+Arapahoe+High+School+Colorado&amp;rls=en</t>
  </si>
  <si>
    <t xml:space="preserve">Hazard Community and Technical College </t>
  </si>
  <si>
    <t>Hazard</t>
  </si>
  <si>
    <t>21</t>
  </si>
  <si>
    <t>Ex-boy friend kills girl friend, 12 year old cousin, and father</t>
  </si>
  <si>
    <t>http://www.usatoday.com/story/news/nation/2013/01/15/2-dead-in-kentucky-technical-college-shooting/1837859/</t>
  </si>
  <si>
    <t>http://news.msn.com/us/3-killed-in-kentucky-college-shooting</t>
  </si>
  <si>
    <t>http://www.huffingtonpost.com/2013/01/17/dalton-stidham-hazard-shooting_n_2494539.html</t>
  </si>
  <si>
    <t>http://www.wkyt.com/wymt/home/headlines/Police-Two-dead-in-shooting-at-Hazard-Community-Technical-College-187033371.html</t>
  </si>
  <si>
    <t>https://www.google.com/search?client=safari&amp;rls=en&amp;q=Apostolic+Revival+Center+Christian+School+Florida&amp;ie=UTF-8&amp;oe=UTF-8#q=shooting+Hazard+Community+and+Technical+College+Kentucky&amp;rls=en</t>
  </si>
  <si>
    <t xml:space="preserve">Elizabeth City State University </t>
  </si>
  <si>
    <t>shooting near school (http://wtkr.com/2013/04/12/shots-fired-on-campus-of-elizabeth-city-state-university/)</t>
  </si>
  <si>
    <t>http://www.wral.com/student-shot-near-dorm-at-elizabeth-city-state-university/12339574/</t>
  </si>
  <si>
    <t xml:space="preserve">Grambling State University </t>
  </si>
  <si>
    <t>http://www.ktbs.com/story/22395568/update-three-injured-in-grambling-state-campus-shooting</t>
  </si>
  <si>
    <t>http://www.nola.com/crime/index.ssf/2013/04/grambling_state_university_say.html</t>
  </si>
  <si>
    <t>http://www.huffingtonpost.com/2013/04/16/grambling-state-students-shot_n_3091638.html</t>
  </si>
  <si>
    <t>https://www.google.com/search?client=safari&amp;rls=en&amp;q=Apostolic+Revival+Center+Christian+School+Florida&amp;ie=UTF-8&amp;oe=UTF-8#q=shooting+Grambling+State+University+Louisiana&amp;rls=en</t>
  </si>
  <si>
    <t>23</t>
  </si>
  <si>
    <t>Shooting and stabbing aimed at one person</t>
  </si>
  <si>
    <t>http://www.usatoday.com/story/news/nation/2014/01/23/purdue-university-shooting/4792419/</t>
  </si>
  <si>
    <t>http://www.reuters.com/article/2014/01/22/us-usa-shooting-purdue-idUSBREA0K1C620140122</t>
  </si>
  <si>
    <t>http://articles.chicagotribune.com/2014-01-23/news/sns-rt-us-usa-shooting-purdue-20140121_1_purdue-student-court-filing-indiana</t>
  </si>
  <si>
    <t>http://www.indystar.com/story/news/education/2014/01/28/purdue-prepares-for-shooting-victims-funeral/4957665/</t>
  </si>
  <si>
    <t>https://www.google.com/search?client=safari&amp;rls=en&amp;q=Apostolic+Revival+Center+Christian+School+Florida&amp;ie=UTF-8&amp;oe=UTF-8#q=shooting+Purdue+University+Indiana&amp;rls=en</t>
  </si>
  <si>
    <t>fight over a gambling debt  http://www.huffingtonpost.com/2014/01/28/tennessee-state-university-shooting_n_4684702.html</t>
  </si>
  <si>
    <t>http://www.nydailynews.com/news/national/suspect-nabbed-shooting-middle-tennessee-state-university-allegedly-stashed-2-pounds-pot-article-1.133753</t>
  </si>
  <si>
    <t>http://www.huffingtonpost.com/2014/01/28/tennessee-state-university-shooting_n_4684702.html</t>
  </si>
  <si>
    <t>http://www.wsmv.com/story/24569556/tsu-police-investigating-shooting-on-campus</t>
  </si>
  <si>
    <t>http://www.tennessean.com/article/20140128/NEWS03/301280145/Update-Victim-shot-leg-TSU-suffers-non-fatal-injuries</t>
  </si>
  <si>
    <t>https://www.google.com/search?client=safari&amp;rls=en&amp;q=Apostolic+Revival+Center+Christian+School+Florida&amp;ie=UTF-8&amp;oe=UTF-8#q=shooting+Tennessee+State+University+Tennessee&amp;rls=en</t>
  </si>
  <si>
    <t>Eastern Florida State College</t>
  </si>
  <si>
    <t>Palm Bay</t>
  </si>
  <si>
    <t>24</t>
  </si>
  <si>
    <t>Defensive gun use  http://johnrlott.blogspot.com/2014/02/police-rule-that-student-who-retrieved.html</t>
  </si>
  <si>
    <t>http://www.usatoday.com/story/news/nation/2014/01/30/florida-state-college-shooting/5059041/</t>
  </si>
  <si>
    <t>http://www.clickorlando.com/news/at-least-1-shot-at-eastern-florida-state-college-in-palm-bay/-/1637132/24202350/-/2jrrrz/-/index.html</t>
  </si>
  <si>
    <t>http://www.foxnews.com/us/2014/01/30/eastern-florida-state-college-on-lockdown-after-report-shooting-on-campus/</t>
  </si>
  <si>
    <t>https://www.google.com/search?client=safari&amp;rls=en&amp;q=Apostolic+Revival+Center+Christian+School+Florida&amp;ie=UTF-8&amp;oe=UTF-8#q=shooting+Eastern+Florida+State+College+Florida&amp;rls=en</t>
  </si>
  <si>
    <t xml:space="preserve">Stevens Institute of Business &amp; Arts </t>
  </si>
  <si>
    <t>St. Louis</t>
  </si>
  <si>
    <t>34</t>
  </si>
  <si>
    <t>http://www.usatoday.com/videos/news/nation/2013/01/15/1838223/</t>
  </si>
  <si>
    <t>http://www.ksdk.com/news/article/357182/3/Two-people-shot-at-downtown-business-school</t>
  </si>
  <si>
    <t>http://www.huffingtonpost.com/2013/01/16/sean-johnson-assault-st-louis_n_2489249.html</t>
  </si>
  <si>
    <t>http://www.stltoday.com/news/local/metro/shooter-at-st-louis-career-college-used-gun-with-serial/article_592649ae-d2ed-5627-a175-779dc8592ec0.html</t>
  </si>
  <si>
    <t>https://www.google.com/search?client=safari&amp;rls=en&amp;q=Apostolic+Revival+Center+Christian+School+Florida&amp;ie=UTF-8&amp;oe=UTF-8#q=shooting+Stevens+Institute+of+Business+%26+Arts+Missouri&amp;rls=en</t>
  </si>
  <si>
    <t>both</t>
  </si>
  <si>
    <t>http://www.usatoday.com/story/news/nation/2013/06/07/santa-monica-college-shooting/2401919/</t>
  </si>
  <si>
    <t>http://en.wikipedia.org/wiki/2013_Santa_Monica_shooting</t>
  </si>
  <si>
    <t>http://abclocal.go.com/kabc/story?id=9138446</t>
  </si>
  <si>
    <t>http://www.huffingtonpost.com/2013/06/07/santa-monica-college-shooting_n_3404689.html</t>
  </si>
  <si>
    <t>https://www.google.com/search?client=safari&amp;rls=en&amp;q=Apostolic+Revival+Center+Christian+School+Florida&amp;ie=UTF-8&amp;oe=UTF-8#q=shooting+Santa+Monica+College+California&amp;rls=en</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</si>
</sst>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2"/>
      <color theme="1"/>
      <name val="Calibri"/>
      <family val="2"/>
      <charset val="134"/>
      <scheme val="minor"/>
    </font>
    <font>
      <sz val="12"/>
      <color indexed="8"/>
      <name val="Calibri"/>
      <family val="2"/>
    </font>
    <font>
      <b/>
      <sz val="12"/>
      <color indexed="8"/>
      <name val="Calibri"/>
      <family val="2"/>
    </font>
    <font>
      <b/>
      <sz val="12"/>
      <color indexed="8"/>
      <name val="Calibri"/>
      <family val="2"/>
    </font>
    <font>
      <b/>
      <sz val="15"/>
      <color indexed="54"/>
      <name val="Calibri"/>
      <family val="2"/>
    </font>
    <font>
      <b/>
      <sz val="11"/>
      <color indexed="54"/>
      <name val="Calibri"/>
      <family val="2"/>
    </font>
    <font>
      <sz val="12"/>
      <color indexed="52"/>
      <name val="Calibri"/>
      <family val="2"/>
    </font>
    <font>
      <sz val="18"/>
      <color indexed="54"/>
      <name val="Calibri Light"/>
      <family val="2"/>
    </font>
    <font>
      <sz val="12"/>
      <color theme="1"/>
      <name val="Calibri"/>
      <family val="2"/>
      <scheme val="minor"/>
    </font>
    <font>
      <sz val="12"/>
      <color theme="0"/>
      <name val="Calibri"/>
      <family val="2"/>
      <scheme val="minor"/>
    </font>
    <font>
      <sz val="12"/>
      <color rgb="FF9C0006"/>
      <name val="Calibri"/>
      <family val="2"/>
      <scheme val="minor"/>
    </font>
    <font>
      <b/>
      <sz val="12"/>
      <color indexed="52"/>
      <name val="Calibri"/>
      <family val="2"/>
      <scheme val="minor"/>
    </font>
    <font>
      <b/>
      <sz val="12"/>
      <color theme="0"/>
      <name val="Calibri"/>
      <family val="2"/>
      <scheme val="minor"/>
    </font>
    <font>
      <i/>
      <sz val="12"/>
      <color rgb="FF7F7F7F"/>
      <name val="Calibri"/>
      <family val="2"/>
      <scheme val="minor"/>
    </font>
    <font>
      <sz val="12"/>
      <color rgb="FF006100"/>
      <name val="Calibri"/>
      <family val="2"/>
      <scheme val="minor"/>
    </font>
    <font>
      <b/>
      <sz val="13"/>
      <color indexed="54"/>
      <name val="Calibri"/>
      <family val="2"/>
      <scheme val="minor"/>
    </font>
    <font>
      <u/>
      <sz val="12"/>
      <color theme="10"/>
      <name val="Calibri"/>
      <family val="2"/>
      <scheme val="minor"/>
    </font>
    <font>
      <sz val="12"/>
      <color rgb="FF3F3F76"/>
      <name val="Calibri"/>
      <family val="2"/>
      <scheme val="minor"/>
    </font>
    <font>
      <sz val="12"/>
      <color rgb="FF9C5700"/>
      <name val="Calibri"/>
      <family val="2"/>
      <scheme val="minor"/>
    </font>
    <font>
      <b/>
      <sz val="12"/>
      <color rgb="FF3F3F3F"/>
      <name val="Calibri"/>
      <family val="2"/>
      <scheme val="minor"/>
    </font>
    <font>
      <b/>
      <sz val="12"/>
      <color theme="1"/>
      <name val="Calibri"/>
      <family val="2"/>
      <scheme val="minor"/>
    </font>
    <font>
      <sz val="12"/>
      <color rgb="FFFF0000"/>
      <name val="Calibri"/>
      <family val="2"/>
      <scheme val="minor"/>
    </font>
    <font>
      <sz val="12"/>
      <color theme="1"/>
      <name val="Calibri"/>
      <family val="2"/>
    </font>
    <font>
      <u/>
      <sz val="12"/>
      <color theme="11"/>
      <name val="Calibri"/>
      <family val="2"/>
      <charset val="134"/>
      <scheme val="minor"/>
    </font>
    <font>
      <sz val="11"/>
      <color rgb="FF006100"/>
      <name val="Calibri"/>
      <family val="2"/>
      <scheme val="minor"/>
    </font>
    <font>
      <sz val="11"/>
      <color rgb="FF9C6500"/>
      <name val="Calibri"/>
      <family val="2"/>
      <scheme val="minor"/>
    </font>
    <font>
      <sz val="12"/>
      <color indexed="8"/>
      <name val="Verdana"/>
    </font>
    <font>
      <b/>
      <i/>
      <sz val="12"/>
      <color theme="1"/>
      <name val="Calibri"/>
      <scheme val="minor"/>
    </font>
    <font>
      <i/>
      <sz val="12"/>
      <color theme="1"/>
      <name val="Calibri"/>
      <scheme val="minor"/>
    </font>
    <font>
      <b/>
      <sz val="10"/>
      <color theme="1"/>
      <name val="ApexNew"/>
    </font>
    <font>
      <b/>
      <sz val="10"/>
      <color indexed="8"/>
      <name val="Helvetica Neue"/>
    </font>
    <font>
      <b/>
      <sz val="12"/>
      <color theme="10"/>
      <name val="Calibri"/>
      <family val="2"/>
      <scheme val="minor"/>
    </font>
    <font>
      <b/>
      <i/>
      <u/>
      <sz val="12"/>
      <color theme="1"/>
      <name val="Calibri"/>
      <scheme val="minor"/>
    </font>
    <font>
      <b/>
      <u/>
      <sz val="12"/>
      <color theme="10"/>
      <name val="Calibri"/>
      <family val="2"/>
      <scheme val="minor"/>
    </font>
    <font>
      <i/>
      <u/>
      <sz val="12"/>
      <color rgb="FFFF0000"/>
      <name val="Calibri"/>
      <scheme val="minor"/>
    </font>
    <font>
      <b/>
      <sz val="10"/>
      <color rgb="FF000000"/>
      <name val="Helvetica Neue"/>
    </font>
    <font>
      <b/>
      <sz val="10"/>
      <name val="Helvetica Neue"/>
    </font>
    <font>
      <b/>
      <sz val="10"/>
      <color theme="1"/>
      <name val="Helvetica Neue"/>
    </font>
    <font>
      <sz val="10"/>
      <color theme="1"/>
      <name val="ApexNew"/>
    </font>
    <font>
      <b/>
      <sz val="9"/>
      <color indexed="81"/>
      <name val="Calibri"/>
      <family val="2"/>
    </font>
    <font>
      <sz val="9"/>
      <color indexed="81"/>
      <name val="Calibri"/>
      <family val="2"/>
    </font>
  </fonts>
  <fills count="27">
    <fill>
      <patternFill patternType="none"/>
    </fill>
    <fill>
      <patternFill patternType="gray125"/>
    </fill>
    <fill>
      <patternFill patternType="solid">
        <fgColor indexed="31"/>
      </patternFill>
    </fill>
    <fill>
      <patternFill patternType="solid">
        <fgColor indexed="22"/>
      </patternFill>
    </fill>
    <fill>
      <patternFill patternType="solid">
        <fgColor indexed="9"/>
      </patternFill>
    </fill>
    <fill>
      <patternFill patternType="solid">
        <fgColor indexed="27"/>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62"/>
      </patternFill>
    </fill>
    <fill>
      <patternFill patternType="solid">
        <fgColor indexed="53"/>
      </patternFill>
    </fill>
    <fill>
      <patternFill patternType="solid">
        <fgColor indexed="51"/>
      </patternFill>
    </fill>
    <fill>
      <patternFill patternType="solid">
        <fgColor indexed="4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6"/>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s>
  <borders count="13">
    <border>
      <left/>
      <right/>
      <top/>
      <bottom/>
      <diagonal/>
    </border>
    <border>
      <left/>
      <right/>
      <top/>
      <bottom style="thick">
        <color indexed="62"/>
      </bottom>
      <diagonal/>
    </border>
    <border>
      <left/>
      <right/>
      <top/>
      <bottom style="medium">
        <color indexed="49"/>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thin">
        <color indexed="10"/>
      </left>
      <right style="thin">
        <color indexed="10"/>
      </right>
      <top style="thin">
        <color indexed="10"/>
      </top>
      <bottom style="thin">
        <color indexed="10"/>
      </bottom>
      <diagonal/>
    </border>
    <border>
      <left style="thin">
        <color rgb="FFD6D6D6"/>
      </left>
      <right style="thin">
        <color rgb="FFD6D6D6"/>
      </right>
      <top/>
      <bottom style="thin">
        <color rgb="FFD6D6D6"/>
      </bottom>
      <diagonal/>
    </border>
  </borders>
  <cellStyleXfs count="4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0" fontId="10" fillId="13" borderId="0" applyNumberFormat="0" applyBorder="0" applyAlignment="0" applyProtection="0"/>
    <xf numFmtId="0" fontId="11" fillId="3" borderId="5" applyNumberFormat="0" applyAlignment="0" applyProtection="0"/>
    <xf numFmtId="0" fontId="12" fillId="23" borderId="6"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4" fillId="0" borderId="1" applyNumberFormat="0" applyFill="0" applyAlignment="0" applyProtection="0"/>
    <xf numFmtId="0" fontId="15" fillId="0" borderId="7"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17" fillId="3" borderId="5" applyNumberFormat="0" applyAlignment="0" applyProtection="0"/>
    <xf numFmtId="0" fontId="6" fillId="0" borderId="3" applyNumberFormat="0" applyFill="0" applyAlignment="0" applyProtection="0"/>
    <xf numFmtId="0" fontId="18" fillId="24" borderId="0" applyNumberFormat="0" applyBorder="0" applyAlignment="0" applyProtection="0"/>
    <xf numFmtId="0" fontId="1" fillId="25" borderId="8" applyNumberFormat="0" applyFont="0" applyAlignment="0" applyProtection="0"/>
    <xf numFmtId="0" fontId="19" fillId="3" borderId="9" applyNumberFormat="0" applyAlignment="0" applyProtection="0"/>
    <xf numFmtId="0" fontId="7"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26" borderId="0" applyNumberFormat="0" applyBorder="0" applyAlignment="0" applyProtection="0"/>
    <xf numFmtId="0" fontId="25" fillId="24" borderId="0" applyNumberFormat="0" applyBorder="0" applyAlignment="0" applyProtection="0"/>
    <xf numFmtId="0" fontId="26" fillId="0" borderId="0" applyNumberFormat="0" applyFill="0" applyBorder="0" applyProtection="0">
      <alignment vertical="top" wrapText="1"/>
    </xf>
  </cellStyleXfs>
  <cellXfs count="61">
    <xf numFmtId="0" fontId="0" fillId="0" borderId="0" xfId="0"/>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0" fillId="0" borderId="0" xfId="0" applyFill="1"/>
    <xf numFmtId="15" fontId="0" fillId="0" borderId="0" xfId="0" applyNumberFormat="1" applyFill="1"/>
    <xf numFmtId="0" fontId="0" fillId="0" borderId="0" xfId="0" applyFill="1" applyAlignment="1">
      <alignment horizontal="right"/>
    </xf>
    <xf numFmtId="0" fontId="0" fillId="0" borderId="0" xfId="0" applyFill="1" applyAlignment="1"/>
    <xf numFmtId="0" fontId="16" fillId="0" borderId="0" xfId="34" applyFill="1"/>
    <xf numFmtId="0" fontId="22" fillId="0" borderId="0" xfId="0" applyFont="1" applyFill="1"/>
    <xf numFmtId="15" fontId="22" fillId="0" borderId="0" xfId="0" applyNumberFormat="1" applyFont="1" applyFill="1"/>
    <xf numFmtId="0" fontId="22" fillId="0" borderId="0" xfId="0" applyFont="1" applyFill="1" applyAlignment="1">
      <alignment horizontal="right"/>
    </xf>
    <xf numFmtId="0" fontId="2"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0" fillId="0" borderId="0" xfId="0" applyFont="1" applyFill="1"/>
    <xf numFmtId="15" fontId="0" fillId="0" borderId="0" xfId="0" applyNumberFormat="1" applyFont="1" applyFill="1"/>
    <xf numFmtId="0" fontId="0" fillId="0" borderId="0" xfId="0" applyFont="1" applyFill="1" applyAlignment="1">
      <alignment horizontal="right"/>
    </xf>
    <xf numFmtId="0" fontId="2" fillId="0" borderId="0" xfId="0" applyFont="1" applyFill="1" applyAlignment="1">
      <alignment horizontal="center" vertical="center" wrapText="1"/>
    </xf>
    <xf numFmtId="15" fontId="0" fillId="0" borderId="10" xfId="0" applyNumberFormat="1" applyFill="1" applyBorder="1"/>
    <xf numFmtId="0" fontId="20" fillId="0" borderId="0" xfId="0" applyFont="1"/>
    <xf numFmtId="0" fontId="27" fillId="0" borderId="0" xfId="0" applyFont="1"/>
    <xf numFmtId="0" fontId="28" fillId="0" borderId="0" xfId="0" applyFont="1"/>
    <xf numFmtId="0" fontId="16" fillId="0" borderId="0" xfId="34"/>
    <xf numFmtId="0" fontId="16" fillId="0" borderId="0" xfId="34" applyAlignment="1" applyProtection="1"/>
    <xf numFmtId="0" fontId="20"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7" fillId="0" borderId="0" xfId="0" applyFont="1" applyAlignment="1">
      <alignment horizontal="center"/>
    </xf>
    <xf numFmtId="1" fontId="20" fillId="0" borderId="0" xfId="0" applyNumberFormat="1" applyFont="1"/>
    <xf numFmtId="0" fontId="29" fillId="0" borderId="0" xfId="0" applyFont="1"/>
    <xf numFmtId="0" fontId="20" fillId="0" borderId="0" xfId="0" applyFont="1" applyAlignment="1">
      <alignment horizontal="left"/>
    </xf>
    <xf numFmtId="0" fontId="20" fillId="0" borderId="0" xfId="0" quotePrefix="1" applyFont="1" applyAlignment="1">
      <alignment horizontal="center"/>
    </xf>
    <xf numFmtId="0" fontId="30" fillId="0" borderId="11" xfId="46" applyNumberFormat="1" applyFont="1" applyBorder="1" applyAlignment="1">
      <alignment vertical="top"/>
    </xf>
    <xf numFmtId="0" fontId="31" fillId="0" borderId="0" xfId="34" applyFont="1"/>
    <xf numFmtId="0" fontId="31" fillId="0" borderId="0" xfId="34" applyFont="1" applyFill="1" applyBorder="1" applyAlignment="1">
      <alignment horizontal="center"/>
    </xf>
    <xf numFmtId="1" fontId="32" fillId="0" borderId="0" xfId="0" applyNumberFormat="1" applyFont="1"/>
    <xf numFmtId="0" fontId="33" fillId="0" borderId="0" xfId="34" applyFont="1"/>
    <xf numFmtId="0" fontId="33" fillId="0" borderId="0" xfId="34" applyFont="1" applyFill="1" applyBorder="1" applyAlignment="1">
      <alignment horizontal="center"/>
    </xf>
    <xf numFmtId="0" fontId="32" fillId="0" borderId="0" xfId="0" applyFont="1"/>
    <xf numFmtId="0" fontId="30" fillId="0" borderId="0" xfId="46" applyNumberFormat="1" applyFont="1" applyBorder="1" applyAlignment="1">
      <alignment horizontal="center" vertical="top"/>
    </xf>
    <xf numFmtId="0" fontId="20" fillId="0" borderId="0" xfId="0" applyFont="1" applyBorder="1" applyAlignment="1">
      <alignment horizontal="center"/>
    </xf>
    <xf numFmtId="0" fontId="20" fillId="0" borderId="12" xfId="0" applyFont="1" applyBorder="1" applyAlignment="1">
      <alignment horizontal="center"/>
    </xf>
    <xf numFmtId="0" fontId="34" fillId="0" borderId="0" xfId="0" applyFont="1" applyAlignment="1">
      <alignment horizontal="left"/>
    </xf>
    <xf numFmtId="0" fontId="35" fillId="0" borderId="0" xfId="0" applyFont="1" applyBorder="1" applyAlignment="1">
      <alignment horizontal="center" vertical="top"/>
    </xf>
    <xf numFmtId="0" fontId="36" fillId="0" borderId="0" xfId="0" applyFont="1" applyBorder="1" applyAlignment="1">
      <alignment horizontal="center" vertical="top"/>
    </xf>
    <xf numFmtId="0" fontId="33" fillId="0" borderId="0" xfId="34" applyFont="1" applyAlignment="1">
      <alignment horizontal="center"/>
    </xf>
    <xf numFmtId="0" fontId="20" fillId="0" borderId="11" xfId="0" applyFont="1" applyBorder="1" applyAlignment="1">
      <alignment horizontal="center"/>
    </xf>
    <xf numFmtId="0" fontId="37" fillId="0" borderId="0" xfId="46" applyNumberFormat="1" applyFont="1" applyBorder="1" applyAlignment="1">
      <alignment horizontal="center" vertical="top"/>
    </xf>
    <xf numFmtId="0" fontId="38" fillId="0" borderId="0" xfId="0" applyFont="1"/>
    <xf numFmtId="0" fontId="0" fillId="0" borderId="0" xfId="0" applyAlignment="1">
      <alignment horizontal="center"/>
    </xf>
    <xf numFmtId="0" fontId="0" fillId="0" borderId="0" xfId="0" applyAlignment="1">
      <alignment horizontal="left"/>
    </xf>
    <xf numFmtId="0" fontId="0" fillId="0" borderId="0" xfId="0" quotePrefix="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left"/>
    </xf>
    <xf numFmtId="1" fontId="27" fillId="0" borderId="0" xfId="0" applyNumberFormat="1" applyFont="1"/>
    <xf numFmtId="0" fontId="16" fillId="0" borderId="0" xfId="34" applyAlignment="1">
      <alignment horizontal="center"/>
    </xf>
    <xf numFmtId="0" fontId="0" fillId="0" borderId="0" xfId="0" applyBorder="1" applyAlignment="1">
      <alignment horizontal="left"/>
    </xf>
    <xf numFmtId="0" fontId="16" fillId="0" borderId="0" xfId="34" applyFill="1" applyBorder="1" applyAlignment="1">
      <alignment horizontal="center"/>
    </xf>
    <xf numFmtId="1" fontId="0" fillId="0" borderId="0" xfId="0" applyNumberFormat="1" applyFont="1"/>
    <xf numFmtId="0" fontId="30" fillId="0" borderId="0" xfId="46" applyNumberFormat="1" applyFont="1" applyBorder="1" applyAlignment="1">
      <alignment vertical="top"/>
    </xf>
    <xf numFmtId="0" fontId="0" fillId="0" borderId="0" xfId="0" applyFont="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hidden="1"/>
    <cellStyle name="Good" xfId="29" builtinId="26" customBuiltin="1"/>
    <cellStyle name="Good 2" xfId="4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eutral 2" xfId="45"/>
    <cellStyle name="Normal" xfId="0" builtinId="0"/>
    <cellStyle name="Normal 2" xfId="46"/>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 Id="rId2" Type="http://schemas.microsoft.com/office/2011/relationships/chartStyle" Target="style1.xml"/><Relationship Id="rId3"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 Id="rId2" Type="http://schemas.microsoft.com/office/2011/relationships/chartStyle" Target="style2.xml"/><Relationship Id="rId3"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 Id="rId2" Type="http://schemas.microsoft.com/office/2011/relationships/chartStyle" Target="style4.xml"/><Relationship Id="rId3" Type="http://schemas.microsoft.com/office/2011/relationships/chartColorStyle" Target="colors4.xml"/></Relationships>
</file>

<file path=xl/charts/_rels/chart4.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5.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6.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7.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mn-lt"/>
                <a:ea typeface="+mn-ea"/>
                <a:cs typeface="+mn-cs"/>
              </a:defRPr>
            </a:pPr>
            <a:r>
              <a:rPr lang="en-US" sz="1600" b="0" i="0" baseline="0">
                <a:effectLst/>
              </a:rPr>
              <a:t>Non-gang, Non-suicide On Campus Firearm Deaths (K-12 Schools and Universities)</a:t>
            </a:r>
            <a:endParaRPr lang="en-US" sz="1600">
              <a:effectLst/>
            </a:endParaRPr>
          </a:p>
        </c:rich>
      </c:tx>
      <c:layout/>
      <c:overlay val="0"/>
      <c:spPr>
        <a:noFill/>
        <a:ln>
          <a:noFill/>
        </a:ln>
        <a:effectLst/>
      </c:spPr>
    </c:title>
    <c:autoTitleDeleted val="0"/>
    <c:plotArea>
      <c:layout/>
      <c:barChart>
        <c:barDir val="col"/>
        <c:grouping val="clustered"/>
        <c:varyColors val="0"/>
        <c:ser>
          <c:idx val="0"/>
          <c:order val="0"/>
          <c:tx>
            <c:strRef>
              <c:f>Chart!$B$1</c:f>
              <c:strCache>
                <c:ptCount val="1"/>
                <c:pt idx="0">
                  <c:v>K12 and Universities</c:v>
                </c:pt>
              </c:strCache>
            </c:strRef>
          </c:tx>
          <c:spPr>
            <a:solidFill>
              <a:schemeClr val="accent1"/>
            </a:solidFill>
            <a:ln>
              <a:noFill/>
            </a:ln>
            <a:effectLst/>
          </c:spPr>
          <c:invertIfNegative val="0"/>
          <c:trendline>
            <c:trendlineType val="linear"/>
            <c:dispRSqr val="0"/>
            <c:dispEq val="0"/>
          </c:trendline>
          <c:cat>
            <c:strRef>
              <c:f>'Updated Chart'!$A$2:$A$27</c:f>
              <c:strCache>
                <c:ptCount val="26"/>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 to Feb.14, 2018*</c:v>
                </c:pt>
              </c:strCache>
            </c:strRef>
          </c:cat>
          <c:val>
            <c:numRef>
              <c:f>'Updated Chart'!$B$2:$B$27</c:f>
              <c:numCache>
                <c:formatCode>General</c:formatCode>
                <c:ptCount val="26"/>
                <c:pt idx="0">
                  <c:v>33.0</c:v>
                </c:pt>
                <c:pt idx="1">
                  <c:v>39.0</c:v>
                </c:pt>
                <c:pt idx="2">
                  <c:v>9.0</c:v>
                </c:pt>
                <c:pt idx="3">
                  <c:v>30.0</c:v>
                </c:pt>
                <c:pt idx="4">
                  <c:v>23.0</c:v>
                </c:pt>
                <c:pt idx="5">
                  <c:v>27.0</c:v>
                </c:pt>
                <c:pt idx="6">
                  <c:v>27.0</c:v>
                </c:pt>
                <c:pt idx="7">
                  <c:v>19.0</c:v>
                </c:pt>
                <c:pt idx="8">
                  <c:v>18.0</c:v>
                </c:pt>
                <c:pt idx="9">
                  <c:v>5.0</c:v>
                </c:pt>
                <c:pt idx="10">
                  <c:v>24.0</c:v>
                </c:pt>
                <c:pt idx="11">
                  <c:v>24.0</c:v>
                </c:pt>
                <c:pt idx="12">
                  <c:v>14.0</c:v>
                </c:pt>
                <c:pt idx="13">
                  <c:v>2.0</c:v>
                </c:pt>
                <c:pt idx="14">
                  <c:v>17.0</c:v>
                </c:pt>
                <c:pt idx="15">
                  <c:v>37.0</c:v>
                </c:pt>
                <c:pt idx="16">
                  <c:v>20.0</c:v>
                </c:pt>
                <c:pt idx="17">
                  <c:v>8.0</c:v>
                </c:pt>
                <c:pt idx="18">
                  <c:v>5.0</c:v>
                </c:pt>
                <c:pt idx="19">
                  <c:v>5.0</c:v>
                </c:pt>
                <c:pt idx="20">
                  <c:v>37.0</c:v>
                </c:pt>
                <c:pt idx="21">
                  <c:v>6.0</c:v>
                </c:pt>
                <c:pt idx="22">
                  <c:v>10.0</c:v>
                </c:pt>
                <c:pt idx="23">
                  <c:v>16.0</c:v>
                </c:pt>
                <c:pt idx="24">
                  <c:v>10.0</c:v>
                </c:pt>
                <c:pt idx="25">
                  <c:v>51.85714285714285</c:v>
                </c:pt>
              </c:numCache>
            </c:numRef>
          </c:val>
          <c:extLst xmlns:c16r2="http://schemas.microsoft.com/office/drawing/2015/06/chart">
            <c:ext xmlns:c16="http://schemas.microsoft.com/office/drawing/2014/chart" uri="{C3380CC4-5D6E-409C-BE32-E72D297353CC}">
              <c16:uniqueId val="{00000000-D579-EE4E-B23F-A8C2A4320C23}"/>
            </c:ext>
          </c:extLst>
        </c:ser>
        <c:dLbls>
          <c:showLegendKey val="0"/>
          <c:showVal val="0"/>
          <c:showCatName val="0"/>
          <c:showSerName val="0"/>
          <c:showPercent val="0"/>
          <c:showBubbleSize val="0"/>
        </c:dLbls>
        <c:gapWidth val="100"/>
        <c:overlap val="-27"/>
        <c:axId val="1723528440"/>
        <c:axId val="1723099992"/>
      </c:barChart>
      <c:catAx>
        <c:axId val="1723528440"/>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School Year</a:t>
                </a:r>
              </a:p>
              <a:p>
                <a:pPr>
                  <a:defRPr sz="1400" b="1" i="0" u="none" strike="noStrike" kern="1200" baseline="0">
                    <a:solidFill>
                      <a:schemeClr val="tx1">
                        <a:lumMod val="65000"/>
                        <a:lumOff val="35000"/>
                      </a:schemeClr>
                    </a:solidFill>
                    <a:latin typeface="+mn-lt"/>
                    <a:ea typeface="+mn-ea"/>
                    <a:cs typeface="+mn-cs"/>
                  </a:defRPr>
                </a:pPr>
                <a:endParaRPr lang="en-US" sz="1400" b="1"/>
              </a:p>
              <a:p>
                <a:pPr>
                  <a:defRPr sz="1400" b="1" i="0" u="none" strike="noStrike" kern="1200" baseline="0">
                    <a:solidFill>
                      <a:schemeClr val="tx1">
                        <a:lumMod val="65000"/>
                        <a:lumOff val="35000"/>
                      </a:schemeClr>
                    </a:solidFill>
                    <a:latin typeface="+mn-lt"/>
                    <a:ea typeface="+mn-ea"/>
                    <a:cs typeface="+mn-cs"/>
                  </a:defRPr>
                </a:pPr>
                <a:r>
                  <a:rPr lang="en-US" sz="1400" b="1"/>
                  <a:t>* Number for 2017-18</a:t>
                </a:r>
                <a:r>
                  <a:rPr lang="en-US" sz="1400" b="1" baseline="0"/>
                  <a:t> School Year prorated for full year</a:t>
                </a:r>
                <a:endParaRPr lang="en-US" sz="1400" b="1"/>
              </a:p>
            </c:rich>
          </c:tx>
          <c:layout>
            <c:manualLayout>
              <c:xMode val="edge"/>
              <c:yMode val="edge"/>
              <c:x val="0.272890258412096"/>
              <c:y val="0.804751619870411"/>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723099992"/>
        <c:crosses val="autoZero"/>
        <c:auto val="1"/>
        <c:lblAlgn val="ctr"/>
        <c:lblOffset val="100"/>
        <c:noMultiLvlLbl val="0"/>
      </c:catAx>
      <c:valAx>
        <c:axId val="1723099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Number</a:t>
                </a:r>
                <a:r>
                  <a:rPr lang="en-US" sz="1400" b="1" baseline="0"/>
                  <a:t> of Deaths</a:t>
                </a:r>
                <a:endParaRPr lang="en-US" sz="1400" b="1"/>
              </a:p>
            </c:rich>
          </c:tx>
          <c:layout>
            <c:manualLayout>
              <c:xMode val="edge"/>
              <c:yMode val="edge"/>
              <c:x val="0.0119047619047619"/>
              <c:y val="0.263130229951654"/>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7235284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US" sz="1800" b="0" i="0" baseline="0">
                <a:effectLst/>
              </a:rPr>
              <a:t>Non-gang, Non-suicide On Campus Firearm Deaths (K-12 Schools)</a:t>
            </a:r>
            <a:endParaRPr lang="en-US">
              <a:effectLst/>
            </a:endParaRPr>
          </a:p>
        </c:rich>
      </c:tx>
      <c:layout/>
      <c:overlay val="0"/>
      <c:spPr>
        <a:noFill/>
        <a:ln>
          <a:noFill/>
        </a:ln>
        <a:effectLst/>
      </c:spPr>
    </c:title>
    <c:autoTitleDeleted val="0"/>
    <c:plotArea>
      <c:layout/>
      <c:barChart>
        <c:barDir val="col"/>
        <c:grouping val="clustered"/>
        <c:varyColors val="0"/>
        <c:ser>
          <c:idx val="1"/>
          <c:order val="0"/>
          <c:tx>
            <c:strRef>
              <c:f>Chart!$C$1</c:f>
              <c:strCache>
                <c:ptCount val="1"/>
                <c:pt idx="0">
                  <c:v>K12</c:v>
                </c:pt>
              </c:strCache>
            </c:strRef>
          </c:tx>
          <c:spPr>
            <a:solidFill>
              <a:schemeClr val="accent1"/>
            </a:solidFill>
            <a:ln>
              <a:noFill/>
            </a:ln>
            <a:effectLst/>
          </c:spPr>
          <c:invertIfNegative val="0"/>
          <c:trendline>
            <c:trendlineType val="linear"/>
            <c:dispRSqr val="0"/>
            <c:dispEq val="0"/>
          </c:trendline>
          <c:cat>
            <c:strRef>
              <c:f>'Updated Chart'!$A$2:$A$27</c:f>
              <c:strCache>
                <c:ptCount val="26"/>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 to Feb.14, 2018*</c:v>
                </c:pt>
              </c:strCache>
            </c:strRef>
          </c:cat>
          <c:val>
            <c:numRef>
              <c:f>'Updated Chart'!$C$2:$C$27</c:f>
              <c:numCache>
                <c:formatCode>General</c:formatCode>
                <c:ptCount val="26"/>
                <c:pt idx="0">
                  <c:v>31.0</c:v>
                </c:pt>
                <c:pt idx="1">
                  <c:v>38.0</c:v>
                </c:pt>
                <c:pt idx="2">
                  <c:v>9.0</c:v>
                </c:pt>
                <c:pt idx="3">
                  <c:v>30.0</c:v>
                </c:pt>
                <c:pt idx="4">
                  <c:v>18.0</c:v>
                </c:pt>
                <c:pt idx="5">
                  <c:v>27.0</c:v>
                </c:pt>
                <c:pt idx="6">
                  <c:v>26.0</c:v>
                </c:pt>
                <c:pt idx="7">
                  <c:v>19.0</c:v>
                </c:pt>
                <c:pt idx="8">
                  <c:v>16.0</c:v>
                </c:pt>
                <c:pt idx="9">
                  <c:v>4.0</c:v>
                </c:pt>
                <c:pt idx="10">
                  <c:v>18.0</c:v>
                </c:pt>
                <c:pt idx="11">
                  <c:v>23.0</c:v>
                </c:pt>
                <c:pt idx="12">
                  <c:v>14.0</c:v>
                </c:pt>
                <c:pt idx="13">
                  <c:v>2.0</c:v>
                </c:pt>
                <c:pt idx="14">
                  <c:v>15.0</c:v>
                </c:pt>
                <c:pt idx="15">
                  <c:v>3.0</c:v>
                </c:pt>
                <c:pt idx="16">
                  <c:v>11.0</c:v>
                </c:pt>
                <c:pt idx="17">
                  <c:v>6.0</c:v>
                </c:pt>
                <c:pt idx="18">
                  <c:v>2.0</c:v>
                </c:pt>
                <c:pt idx="19">
                  <c:v>3.0</c:v>
                </c:pt>
                <c:pt idx="20">
                  <c:v>30.0</c:v>
                </c:pt>
                <c:pt idx="21">
                  <c:v>3.0</c:v>
                </c:pt>
                <c:pt idx="22">
                  <c:v>5.0</c:v>
                </c:pt>
                <c:pt idx="23">
                  <c:v>2.0</c:v>
                </c:pt>
                <c:pt idx="24">
                  <c:v>7.0</c:v>
                </c:pt>
                <c:pt idx="25">
                  <c:v>37.71428571428572</c:v>
                </c:pt>
              </c:numCache>
            </c:numRef>
          </c:val>
          <c:extLst xmlns:c16r2="http://schemas.microsoft.com/office/drawing/2015/06/chart">
            <c:ext xmlns:c16="http://schemas.microsoft.com/office/drawing/2014/chart" uri="{C3380CC4-5D6E-409C-BE32-E72D297353CC}">
              <c16:uniqueId val="{00000000-CE1D-834E-9FCC-5A93005563DE}"/>
            </c:ext>
          </c:extLst>
        </c:ser>
        <c:dLbls>
          <c:showLegendKey val="0"/>
          <c:showVal val="0"/>
          <c:showCatName val="0"/>
          <c:showSerName val="0"/>
          <c:showPercent val="0"/>
          <c:showBubbleSize val="0"/>
        </c:dLbls>
        <c:gapWidth val="100"/>
        <c:overlap val="-27"/>
        <c:axId val="1694110312"/>
        <c:axId val="1694117320"/>
      </c:barChart>
      <c:catAx>
        <c:axId val="1694110312"/>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i="0" baseline="0">
                    <a:effectLst/>
                  </a:rPr>
                  <a:t>School Year</a:t>
                </a:r>
              </a:p>
              <a:p>
                <a:pPr>
                  <a:defRPr sz="1400" b="1" i="0" u="none" strike="noStrike" kern="1200" baseline="0">
                    <a:solidFill>
                      <a:schemeClr val="tx1">
                        <a:lumMod val="65000"/>
                        <a:lumOff val="35000"/>
                      </a:schemeClr>
                    </a:solidFill>
                    <a:latin typeface="+mn-lt"/>
                    <a:ea typeface="+mn-ea"/>
                    <a:cs typeface="+mn-cs"/>
                  </a:defRPr>
                </a:pPr>
                <a:endParaRPr lang="en-US" sz="1400">
                  <a:effectLst/>
                </a:endParaRPr>
              </a:p>
              <a:p>
                <a:pPr>
                  <a:defRPr sz="1400" b="1" i="0" u="none" strike="noStrike" kern="1200" baseline="0">
                    <a:solidFill>
                      <a:schemeClr val="tx1">
                        <a:lumMod val="65000"/>
                        <a:lumOff val="35000"/>
                      </a:schemeClr>
                    </a:solidFill>
                    <a:latin typeface="+mn-lt"/>
                    <a:ea typeface="+mn-ea"/>
                    <a:cs typeface="+mn-cs"/>
                  </a:defRPr>
                </a:pPr>
                <a:r>
                  <a:rPr lang="en-US" sz="1400" b="1" i="0" baseline="0">
                    <a:effectLst/>
                  </a:rPr>
                  <a:t>* Number for 2017-18 School Year prorated for full year</a:t>
                </a:r>
                <a:endParaRPr lang="en-US" sz="1400">
                  <a:effectLst/>
                </a:endParaRPr>
              </a:p>
            </c:rich>
          </c:tx>
          <c:layout>
            <c:manualLayout>
              <c:xMode val="edge"/>
              <c:yMode val="edge"/>
              <c:x val="0.275012457199195"/>
              <c:y val="0.894416443502938"/>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694117320"/>
        <c:crosses val="autoZero"/>
        <c:auto val="1"/>
        <c:lblAlgn val="ctr"/>
        <c:lblOffset val="100"/>
        <c:noMultiLvlLbl val="0"/>
      </c:catAx>
      <c:valAx>
        <c:axId val="1694117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b="1"/>
                  <a:t>Number of Deaths</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69411031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Non-gang, Non-suicide On Campus Firearm Deaths (K-12 Schools)</a:t>
            </a:r>
          </a:p>
        </c:rich>
      </c:tx>
      <c:layout/>
      <c:overlay val="0"/>
      <c:spPr>
        <a:noFill/>
        <a:ln>
          <a:noFill/>
        </a:ln>
        <a:effectLst/>
      </c:spPr>
    </c:title>
    <c:autoTitleDeleted val="0"/>
    <c:plotArea>
      <c:layout/>
      <c:barChart>
        <c:barDir val="col"/>
        <c:grouping val="clustered"/>
        <c:varyColors val="0"/>
        <c:ser>
          <c:idx val="0"/>
          <c:order val="0"/>
          <c:tx>
            <c:strRef>
              <c:f>Chart!$B$7</c:f>
              <c:strCache>
                <c:ptCount val="1"/>
                <c:pt idx="0">
                  <c:v>Number of Shootinng_K12</c:v>
                </c:pt>
              </c:strCache>
            </c:strRef>
          </c:tx>
          <c:spPr>
            <a:solidFill>
              <a:schemeClr val="accent1"/>
            </a:solidFill>
            <a:ln>
              <a:noFill/>
            </a:ln>
            <a:effectLst/>
          </c:spPr>
          <c:invertIfNegative val="0"/>
          <c:trendline>
            <c:trendlineType val="linear"/>
            <c:dispRSqr val="0"/>
            <c:dispEq val="0"/>
          </c:trendline>
          <c:cat>
            <c:strRef>
              <c:f>'Updated Chart'!$A$2:$A$27</c:f>
              <c:strCache>
                <c:ptCount val="26"/>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pt idx="18">
                  <c:v>2010-11</c:v>
                </c:pt>
                <c:pt idx="19">
                  <c:v>2011-12</c:v>
                </c:pt>
                <c:pt idx="20">
                  <c:v>2012-13</c:v>
                </c:pt>
                <c:pt idx="21">
                  <c:v>2013-14</c:v>
                </c:pt>
                <c:pt idx="22">
                  <c:v>2014-15</c:v>
                </c:pt>
                <c:pt idx="23">
                  <c:v>2015-16</c:v>
                </c:pt>
                <c:pt idx="24">
                  <c:v>2016-17</c:v>
                </c:pt>
                <c:pt idx="25">
                  <c:v>2017 to Feb.14, 2018*</c:v>
                </c:pt>
              </c:strCache>
            </c:strRef>
          </c:cat>
          <c:val>
            <c:numRef>
              <c:f>'Updated Chart'!$E$2:$E$27</c:f>
              <c:numCache>
                <c:formatCode>General</c:formatCode>
                <c:ptCount val="26"/>
                <c:pt idx="0">
                  <c:v>17.0</c:v>
                </c:pt>
                <c:pt idx="1">
                  <c:v>30.0</c:v>
                </c:pt>
                <c:pt idx="2">
                  <c:v>7.0</c:v>
                </c:pt>
                <c:pt idx="3">
                  <c:v>15.0</c:v>
                </c:pt>
                <c:pt idx="4">
                  <c:v>16.0</c:v>
                </c:pt>
                <c:pt idx="5">
                  <c:v>15.0</c:v>
                </c:pt>
                <c:pt idx="6">
                  <c:v>6.0</c:v>
                </c:pt>
                <c:pt idx="7">
                  <c:v>11.0</c:v>
                </c:pt>
                <c:pt idx="8">
                  <c:v>11.0</c:v>
                </c:pt>
                <c:pt idx="9">
                  <c:v>2.0</c:v>
                </c:pt>
                <c:pt idx="10">
                  <c:v>8.0</c:v>
                </c:pt>
                <c:pt idx="11">
                  <c:v>16.0</c:v>
                </c:pt>
                <c:pt idx="12">
                  <c:v>6.0</c:v>
                </c:pt>
                <c:pt idx="13">
                  <c:v>2.0</c:v>
                </c:pt>
                <c:pt idx="14">
                  <c:v>7.0</c:v>
                </c:pt>
                <c:pt idx="15">
                  <c:v>2.0</c:v>
                </c:pt>
                <c:pt idx="16">
                  <c:v>6.0</c:v>
                </c:pt>
                <c:pt idx="17">
                  <c:v>6.0</c:v>
                </c:pt>
                <c:pt idx="18">
                  <c:v>1.0</c:v>
                </c:pt>
                <c:pt idx="19">
                  <c:v>1.0</c:v>
                </c:pt>
                <c:pt idx="20">
                  <c:v>3.0</c:v>
                </c:pt>
                <c:pt idx="21">
                  <c:v>2.0</c:v>
                </c:pt>
                <c:pt idx="22">
                  <c:v>2.0</c:v>
                </c:pt>
                <c:pt idx="23">
                  <c:v>2.0</c:v>
                </c:pt>
                <c:pt idx="24">
                  <c:v>6.0</c:v>
                </c:pt>
                <c:pt idx="25">
                  <c:v>6.0</c:v>
                </c:pt>
              </c:numCache>
            </c:numRef>
          </c:val>
          <c:extLst xmlns:c16r2="http://schemas.microsoft.com/office/drawing/2015/06/chart">
            <c:ext xmlns:c16="http://schemas.microsoft.com/office/drawing/2014/chart" uri="{C3380CC4-5D6E-409C-BE32-E72D297353CC}">
              <c16:uniqueId val="{00000000-950C-564A-8B93-7DD659764A2A}"/>
            </c:ext>
          </c:extLst>
        </c:ser>
        <c:dLbls>
          <c:showLegendKey val="0"/>
          <c:showVal val="0"/>
          <c:showCatName val="0"/>
          <c:showSerName val="0"/>
          <c:showPercent val="0"/>
          <c:showBubbleSize val="0"/>
        </c:dLbls>
        <c:gapWidth val="100"/>
        <c:overlap val="-27"/>
        <c:axId val="1693965368"/>
        <c:axId val="1722888472"/>
      </c:barChart>
      <c:catAx>
        <c:axId val="1693965368"/>
        <c:scaling>
          <c:orientation val="minMax"/>
        </c:scaling>
        <c:delete val="0"/>
        <c:axPos val="b"/>
        <c:title>
          <c:tx>
            <c:rich>
              <a:bodyPr rot="0" spcFirstLastPara="1" vertOverflow="ellipsis" vert="horz" wrap="square" anchor="ctr" anchorCtr="1"/>
              <a:lstStyle/>
              <a:p>
                <a:pPr algn="ctr">
                  <a:defRPr sz="1400" b="1" i="0" u="none" strike="noStrike" kern="1200" baseline="0">
                    <a:solidFill>
                      <a:schemeClr val="tx1">
                        <a:lumMod val="65000"/>
                        <a:lumOff val="35000"/>
                      </a:schemeClr>
                    </a:solidFill>
                    <a:latin typeface="+mn-lt"/>
                    <a:ea typeface="+mn-ea"/>
                    <a:cs typeface="+mn-cs"/>
                  </a:defRPr>
                </a:pPr>
                <a:r>
                  <a:rPr lang="en-US" sz="1400" b="1" i="0" baseline="0">
                    <a:effectLst/>
                    <a:latin typeface="+mn-lt"/>
                  </a:rPr>
                  <a:t>School Year</a:t>
                </a:r>
              </a:p>
              <a:p>
                <a:pPr algn="ctr">
                  <a:defRPr sz="1400" b="1" i="0" u="none" strike="noStrike" kern="1200" baseline="0">
                    <a:solidFill>
                      <a:schemeClr val="tx1">
                        <a:lumMod val="65000"/>
                        <a:lumOff val="35000"/>
                      </a:schemeClr>
                    </a:solidFill>
                    <a:latin typeface="+mn-lt"/>
                    <a:ea typeface="+mn-ea"/>
                    <a:cs typeface="+mn-cs"/>
                  </a:defRPr>
                </a:pPr>
                <a:endParaRPr lang="en-US" sz="1400">
                  <a:effectLst/>
                  <a:latin typeface="+mn-lt"/>
                </a:endParaRPr>
              </a:p>
              <a:p>
                <a:pPr algn="ctr">
                  <a:defRPr sz="1400" b="1" i="0" u="none" strike="noStrike" kern="1200" baseline="0">
                    <a:solidFill>
                      <a:schemeClr val="tx1">
                        <a:lumMod val="65000"/>
                        <a:lumOff val="35000"/>
                      </a:schemeClr>
                    </a:solidFill>
                    <a:latin typeface="+mn-lt"/>
                    <a:ea typeface="+mn-ea"/>
                    <a:cs typeface="+mn-cs"/>
                  </a:defRPr>
                </a:pPr>
                <a:r>
                  <a:rPr lang="en-US" sz="1400" b="1" i="0" baseline="0">
                    <a:effectLst/>
                    <a:latin typeface="+mn-lt"/>
                  </a:rPr>
                  <a:t>* Number for 2017-18 School Year prorated for full year</a:t>
                </a:r>
                <a:endParaRPr lang="en-US" sz="1400">
                  <a:effectLst/>
                  <a:latin typeface="+mn-lt"/>
                </a:endParaRP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722888472"/>
        <c:crosses val="autoZero"/>
        <c:auto val="1"/>
        <c:lblAlgn val="ctr"/>
        <c:lblOffset val="100"/>
        <c:noMultiLvlLbl val="0"/>
      </c:catAx>
      <c:valAx>
        <c:axId val="1722888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b="1"/>
                  <a:t>Number of Shootings</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6939653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US" sz="1800" b="0" i="0" baseline="0">
                <a:effectLst/>
              </a:rPr>
              <a:t>Non-gang, Non-suicide On Campus Firearm Deaths (K-12 Schools and Universities)</a:t>
            </a:r>
            <a:endParaRPr lang="en-US" sz="1800">
              <a:effectLst/>
            </a:endParaRPr>
          </a:p>
        </c:rich>
      </c:tx>
      <c:overlay val="0"/>
      <c:spPr>
        <a:noFill/>
        <a:ln>
          <a:noFill/>
        </a:ln>
        <a:effectLst/>
      </c:spPr>
    </c:title>
    <c:autoTitleDeleted val="0"/>
    <c:plotArea>
      <c:layout/>
      <c:barChart>
        <c:barDir val="col"/>
        <c:grouping val="clustered"/>
        <c:varyColors val="0"/>
        <c:ser>
          <c:idx val="0"/>
          <c:order val="0"/>
          <c:tx>
            <c:strRef>
              <c:f>Chart!$B$1</c:f>
              <c:strCache>
                <c:ptCount val="1"/>
                <c:pt idx="0">
                  <c:v>K12 and Universities</c:v>
                </c:pt>
              </c:strCache>
            </c:strRef>
          </c:tx>
          <c:spPr>
            <a:solidFill>
              <a:schemeClr val="accent1"/>
            </a:solidFill>
            <a:ln>
              <a:noFill/>
            </a:ln>
            <a:effectLst/>
          </c:spPr>
          <c:invertIfNegative val="0"/>
          <c:cat>
            <c:strRef>
              <c:f>Chart!$A$2:$A$5</c:f>
              <c:strCache>
                <c:ptCount val="4"/>
                <c:pt idx="0">
                  <c:v>2014-15</c:v>
                </c:pt>
                <c:pt idx="1">
                  <c:v>2015-16</c:v>
                </c:pt>
                <c:pt idx="2">
                  <c:v>2016-17</c:v>
                </c:pt>
                <c:pt idx="3">
                  <c:v>2017 to Feb.14, 2018</c:v>
                </c:pt>
              </c:strCache>
            </c:strRef>
          </c:cat>
          <c:val>
            <c:numRef>
              <c:f>Chart!$B$2:$B$5</c:f>
              <c:numCache>
                <c:formatCode>General</c:formatCode>
                <c:ptCount val="4"/>
                <c:pt idx="0">
                  <c:v>10.0</c:v>
                </c:pt>
                <c:pt idx="1">
                  <c:v>16.0</c:v>
                </c:pt>
                <c:pt idx="2">
                  <c:v>10.0</c:v>
                </c:pt>
                <c:pt idx="3">
                  <c:v>33.0</c:v>
                </c:pt>
              </c:numCache>
            </c:numRef>
          </c:val>
          <c:extLst xmlns:c16r2="http://schemas.microsoft.com/office/drawing/2015/06/chart">
            <c:ext xmlns:c16="http://schemas.microsoft.com/office/drawing/2014/chart" uri="{C3380CC4-5D6E-409C-BE32-E72D297353CC}">
              <c16:uniqueId val="{00000000-30C1-0D46-A376-4E9E82B8B12D}"/>
            </c:ext>
          </c:extLst>
        </c:ser>
        <c:dLbls>
          <c:showLegendKey val="0"/>
          <c:showVal val="0"/>
          <c:showCatName val="0"/>
          <c:showSerName val="0"/>
          <c:showPercent val="0"/>
          <c:showBubbleSize val="0"/>
        </c:dLbls>
        <c:gapWidth val="219"/>
        <c:overlap val="-27"/>
        <c:axId val="1732218568"/>
        <c:axId val="1717706008"/>
      </c:barChart>
      <c:catAx>
        <c:axId val="173221856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School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17706008"/>
        <c:crosses val="autoZero"/>
        <c:auto val="1"/>
        <c:lblAlgn val="ctr"/>
        <c:lblOffset val="100"/>
        <c:noMultiLvlLbl val="0"/>
      </c:catAx>
      <c:valAx>
        <c:axId val="1717706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Number</a:t>
                </a:r>
                <a:r>
                  <a:rPr lang="en-US" baseline="0"/>
                  <a:t> of Deaths</a:t>
                </a:r>
                <a:endParaRPr lang="en-US"/>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22185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0" i="0" u="none" strike="noStrike" kern="1200" spc="0" baseline="0">
                <a:solidFill>
                  <a:sysClr val="windowText" lastClr="000000">
                    <a:lumMod val="65000"/>
                    <a:lumOff val="35000"/>
                  </a:sysClr>
                </a:solidFill>
                <a:latin typeface="+mn-lt"/>
                <a:ea typeface="+mn-ea"/>
                <a:cs typeface="+mn-cs"/>
              </a:defRPr>
            </a:pPr>
            <a:r>
              <a:rPr lang="en-US" sz="1800" b="0" i="0" baseline="0">
                <a:effectLst/>
              </a:rPr>
              <a:t>Non-gang, Non-suicide On Campus Firearm Deaths (K-12 Schools)</a:t>
            </a:r>
            <a:endParaRPr lang="en-US">
              <a:effectLst/>
            </a:endParaRPr>
          </a:p>
        </c:rich>
      </c:tx>
      <c:overlay val="0"/>
      <c:spPr>
        <a:noFill/>
        <a:ln>
          <a:noFill/>
        </a:ln>
        <a:effectLst/>
      </c:spPr>
    </c:title>
    <c:autoTitleDeleted val="0"/>
    <c:plotArea>
      <c:layout/>
      <c:barChart>
        <c:barDir val="col"/>
        <c:grouping val="clustered"/>
        <c:varyColors val="0"/>
        <c:ser>
          <c:idx val="1"/>
          <c:order val="0"/>
          <c:tx>
            <c:strRef>
              <c:f>Chart!$C$1</c:f>
              <c:strCache>
                <c:ptCount val="1"/>
                <c:pt idx="0">
                  <c:v>K12</c:v>
                </c:pt>
              </c:strCache>
            </c:strRef>
          </c:tx>
          <c:spPr>
            <a:solidFill>
              <a:schemeClr val="accent2"/>
            </a:solidFill>
            <a:ln>
              <a:noFill/>
            </a:ln>
            <a:effectLst/>
          </c:spPr>
          <c:invertIfNegative val="0"/>
          <c:cat>
            <c:strRef>
              <c:f>Chart!$A$2:$A$5</c:f>
              <c:strCache>
                <c:ptCount val="4"/>
                <c:pt idx="0">
                  <c:v>2014-15</c:v>
                </c:pt>
                <c:pt idx="1">
                  <c:v>2015-16</c:v>
                </c:pt>
                <c:pt idx="2">
                  <c:v>2016-17</c:v>
                </c:pt>
                <c:pt idx="3">
                  <c:v>2017 to Feb.14, 2018</c:v>
                </c:pt>
              </c:strCache>
            </c:strRef>
          </c:cat>
          <c:val>
            <c:numRef>
              <c:f>Chart!$C$2:$C$5</c:f>
              <c:numCache>
                <c:formatCode>General</c:formatCode>
                <c:ptCount val="4"/>
                <c:pt idx="0">
                  <c:v>5.0</c:v>
                </c:pt>
                <c:pt idx="1">
                  <c:v>2.0</c:v>
                </c:pt>
                <c:pt idx="2">
                  <c:v>7.0</c:v>
                </c:pt>
                <c:pt idx="3">
                  <c:v>24.0</c:v>
                </c:pt>
              </c:numCache>
            </c:numRef>
          </c:val>
          <c:extLst xmlns:c16r2="http://schemas.microsoft.com/office/drawing/2015/06/chart">
            <c:ext xmlns:c16="http://schemas.microsoft.com/office/drawing/2014/chart" uri="{C3380CC4-5D6E-409C-BE32-E72D297353CC}">
              <c16:uniqueId val="{00000001-3AF3-B24E-8A6A-C2A80DF055C6}"/>
            </c:ext>
          </c:extLst>
        </c:ser>
        <c:dLbls>
          <c:showLegendKey val="0"/>
          <c:showVal val="0"/>
          <c:showCatName val="0"/>
          <c:showSerName val="0"/>
          <c:showPercent val="0"/>
          <c:showBubbleSize val="0"/>
        </c:dLbls>
        <c:gapWidth val="219"/>
        <c:overlap val="-27"/>
        <c:axId val="1732092248"/>
        <c:axId val="1732066696"/>
      </c:barChart>
      <c:catAx>
        <c:axId val="1732092248"/>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School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2066696"/>
        <c:crosses val="autoZero"/>
        <c:auto val="1"/>
        <c:lblAlgn val="ctr"/>
        <c:lblOffset val="100"/>
        <c:noMultiLvlLbl val="0"/>
      </c:catAx>
      <c:valAx>
        <c:axId val="1732066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20922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Non-gang, Non-suicide On Campus Firearm Deaths (Universities)</a:t>
            </a:r>
          </a:p>
        </c:rich>
      </c:tx>
      <c:overlay val="0"/>
      <c:spPr>
        <a:noFill/>
        <a:ln>
          <a:noFill/>
        </a:ln>
        <a:effectLst/>
      </c:spPr>
    </c:title>
    <c:autoTitleDeleted val="0"/>
    <c:plotArea>
      <c:layout/>
      <c:barChart>
        <c:barDir val="col"/>
        <c:grouping val="clustered"/>
        <c:varyColors val="0"/>
        <c:ser>
          <c:idx val="2"/>
          <c:order val="0"/>
          <c:tx>
            <c:strRef>
              <c:f>Chart!$D$1</c:f>
              <c:strCache>
                <c:ptCount val="1"/>
                <c:pt idx="0">
                  <c:v>Universities</c:v>
                </c:pt>
              </c:strCache>
            </c:strRef>
          </c:tx>
          <c:spPr>
            <a:solidFill>
              <a:schemeClr val="accent3"/>
            </a:solidFill>
            <a:ln>
              <a:noFill/>
            </a:ln>
            <a:effectLst/>
          </c:spPr>
          <c:invertIfNegative val="0"/>
          <c:cat>
            <c:strRef>
              <c:f>Chart!$A$2:$A$5</c:f>
              <c:strCache>
                <c:ptCount val="4"/>
                <c:pt idx="0">
                  <c:v>2014-15</c:v>
                </c:pt>
                <c:pt idx="1">
                  <c:v>2015-16</c:v>
                </c:pt>
                <c:pt idx="2">
                  <c:v>2016-17</c:v>
                </c:pt>
                <c:pt idx="3">
                  <c:v>2017 to Feb.14, 2018</c:v>
                </c:pt>
              </c:strCache>
            </c:strRef>
          </c:cat>
          <c:val>
            <c:numRef>
              <c:f>Chart!$D$2:$D$5</c:f>
              <c:numCache>
                <c:formatCode>General</c:formatCode>
                <c:ptCount val="4"/>
                <c:pt idx="0">
                  <c:v>5.0</c:v>
                </c:pt>
                <c:pt idx="1">
                  <c:v>14.0</c:v>
                </c:pt>
                <c:pt idx="2">
                  <c:v>3.0</c:v>
                </c:pt>
                <c:pt idx="3">
                  <c:v>9.0</c:v>
                </c:pt>
              </c:numCache>
            </c:numRef>
          </c:val>
          <c:extLst xmlns:c16r2="http://schemas.microsoft.com/office/drawing/2015/06/chart">
            <c:ext xmlns:c16="http://schemas.microsoft.com/office/drawing/2014/chart" uri="{C3380CC4-5D6E-409C-BE32-E72D297353CC}">
              <c16:uniqueId val="{00000002-470A-5A48-8132-1987A2E1074B}"/>
            </c:ext>
          </c:extLst>
        </c:ser>
        <c:dLbls>
          <c:showLegendKey val="0"/>
          <c:showVal val="0"/>
          <c:showCatName val="0"/>
          <c:showSerName val="0"/>
          <c:showPercent val="0"/>
          <c:showBubbleSize val="0"/>
        </c:dLbls>
        <c:gapWidth val="219"/>
        <c:overlap val="-27"/>
        <c:axId val="1731957784"/>
        <c:axId val="1731939112"/>
      </c:barChart>
      <c:catAx>
        <c:axId val="173195778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School</a:t>
                </a:r>
                <a:r>
                  <a:rPr lang="en-US" baseline="0"/>
                  <a:t> Year</a:t>
                </a:r>
                <a:endParaRPr lang="en-US"/>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1939112"/>
        <c:crosses val="autoZero"/>
        <c:auto val="1"/>
        <c:lblAlgn val="ctr"/>
        <c:lblOffset val="100"/>
        <c:noMultiLvlLbl val="0"/>
      </c:catAx>
      <c:valAx>
        <c:axId val="1731939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Number</a:t>
                </a:r>
                <a:r>
                  <a:rPr lang="en-US" baseline="0"/>
                  <a:t>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19577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Non-gang, Non-suicide On Campus Firearm Deaths (K-12 Schools)</a:t>
            </a:r>
          </a:p>
        </c:rich>
      </c:tx>
      <c:overlay val="0"/>
      <c:spPr>
        <a:noFill/>
        <a:ln>
          <a:noFill/>
        </a:ln>
        <a:effectLst/>
      </c:spPr>
    </c:title>
    <c:autoTitleDeleted val="0"/>
    <c:plotArea>
      <c:layout/>
      <c:barChart>
        <c:barDir val="col"/>
        <c:grouping val="clustered"/>
        <c:varyColors val="0"/>
        <c:ser>
          <c:idx val="0"/>
          <c:order val="0"/>
          <c:tx>
            <c:strRef>
              <c:f>Chart!$B$7</c:f>
              <c:strCache>
                <c:ptCount val="1"/>
                <c:pt idx="0">
                  <c:v>Number of Shootinng_K12</c:v>
                </c:pt>
              </c:strCache>
            </c:strRef>
          </c:tx>
          <c:spPr>
            <a:solidFill>
              <a:schemeClr val="accent1"/>
            </a:solidFill>
            <a:ln>
              <a:noFill/>
            </a:ln>
            <a:effectLst/>
          </c:spPr>
          <c:invertIfNegative val="0"/>
          <c:cat>
            <c:strRef>
              <c:f>Chart!$A$8:$A$11</c:f>
              <c:strCache>
                <c:ptCount val="4"/>
                <c:pt idx="0">
                  <c:v>2014-15</c:v>
                </c:pt>
                <c:pt idx="1">
                  <c:v>2015-16</c:v>
                </c:pt>
                <c:pt idx="2">
                  <c:v>2016-17</c:v>
                </c:pt>
                <c:pt idx="3">
                  <c:v>2017 to Feb.14, 2018</c:v>
                </c:pt>
              </c:strCache>
            </c:strRef>
          </c:cat>
          <c:val>
            <c:numRef>
              <c:f>Chart!$B$8:$B$11</c:f>
              <c:numCache>
                <c:formatCode>General</c:formatCode>
                <c:ptCount val="4"/>
                <c:pt idx="0">
                  <c:v>2.0</c:v>
                </c:pt>
                <c:pt idx="1">
                  <c:v>2.0</c:v>
                </c:pt>
                <c:pt idx="2">
                  <c:v>6.0</c:v>
                </c:pt>
                <c:pt idx="3">
                  <c:v>6.0</c:v>
                </c:pt>
              </c:numCache>
            </c:numRef>
          </c:val>
          <c:extLst xmlns:c16r2="http://schemas.microsoft.com/office/drawing/2015/06/chart">
            <c:ext xmlns:c16="http://schemas.microsoft.com/office/drawing/2014/chart" uri="{C3380CC4-5D6E-409C-BE32-E72D297353CC}">
              <c16:uniqueId val="{00000000-CCAB-4147-AAE8-BE0960F74801}"/>
            </c:ext>
          </c:extLst>
        </c:ser>
        <c:dLbls>
          <c:showLegendKey val="0"/>
          <c:showVal val="0"/>
          <c:showCatName val="0"/>
          <c:showSerName val="0"/>
          <c:showPercent val="0"/>
          <c:showBubbleSize val="0"/>
        </c:dLbls>
        <c:gapWidth val="219"/>
        <c:overlap val="-27"/>
        <c:axId val="1731846440"/>
        <c:axId val="1731839960"/>
      </c:barChart>
      <c:catAx>
        <c:axId val="173184644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School Year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1839960"/>
        <c:crosses val="autoZero"/>
        <c:auto val="1"/>
        <c:lblAlgn val="ctr"/>
        <c:lblOffset val="100"/>
        <c:noMultiLvlLbl val="0"/>
      </c:catAx>
      <c:valAx>
        <c:axId val="1731839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Number of Shootings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318464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800"/>
            </a:pPr>
            <a:r>
              <a:rPr lang="en-US" sz="2800"/>
              <a:t>National School Safety Center's Measure of Non-gang On Campus</a:t>
            </a:r>
            <a:r>
              <a:rPr lang="en-US" sz="2800" baseline="0"/>
              <a:t> </a:t>
            </a:r>
            <a:r>
              <a:rPr lang="en-US" sz="2800"/>
              <a:t>School Firearms Deaths</a:t>
            </a:r>
          </a:p>
        </c:rich>
      </c:tx>
      <c:layout/>
      <c:overlay val="0"/>
    </c:title>
    <c:autoTitleDeleted val="0"/>
    <c:plotArea>
      <c:layout/>
      <c:barChart>
        <c:barDir val="col"/>
        <c:grouping val="clustered"/>
        <c:varyColors val="0"/>
        <c:ser>
          <c:idx val="0"/>
          <c:order val="0"/>
          <c:tx>
            <c:strRef>
              <c:f>[1]Total!$D$3</c:f>
              <c:strCache>
                <c:ptCount val="1"/>
                <c:pt idx="0">
                  <c:v>Non-gang On Campus School Firearm Deaths</c:v>
                </c:pt>
              </c:strCache>
            </c:strRef>
          </c:tx>
          <c:invertIfNegative val="0"/>
          <c:trendline>
            <c:trendlineType val="linear"/>
            <c:dispRSqr val="0"/>
            <c:dispEq val="0"/>
          </c:trendline>
          <c:cat>
            <c:strRef>
              <c:f>[1]Total!$C$4:$C$21</c:f>
              <c:strCache>
                <c:ptCount val="18"/>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strCache>
            </c:strRef>
          </c:cat>
          <c:val>
            <c:numRef>
              <c:f>[1]Total!$D$4:$D$21</c:f>
              <c:numCache>
                <c:formatCode>General</c:formatCode>
                <c:ptCount val="18"/>
                <c:pt idx="0">
                  <c:v>31.0</c:v>
                </c:pt>
                <c:pt idx="1">
                  <c:v>38.0</c:v>
                </c:pt>
                <c:pt idx="2">
                  <c:v>9.0</c:v>
                </c:pt>
                <c:pt idx="3">
                  <c:v>30.0</c:v>
                </c:pt>
                <c:pt idx="4">
                  <c:v>18.0</c:v>
                </c:pt>
                <c:pt idx="5">
                  <c:v>27.0</c:v>
                </c:pt>
                <c:pt idx="6">
                  <c:v>26.0</c:v>
                </c:pt>
                <c:pt idx="7">
                  <c:v>19.0</c:v>
                </c:pt>
                <c:pt idx="8">
                  <c:v>16.0</c:v>
                </c:pt>
                <c:pt idx="9">
                  <c:v>4.0</c:v>
                </c:pt>
                <c:pt idx="10">
                  <c:v>18.0</c:v>
                </c:pt>
                <c:pt idx="11">
                  <c:v>23.0</c:v>
                </c:pt>
                <c:pt idx="12">
                  <c:v>14.0</c:v>
                </c:pt>
                <c:pt idx="13">
                  <c:v>2.0</c:v>
                </c:pt>
                <c:pt idx="14">
                  <c:v>15.0</c:v>
                </c:pt>
                <c:pt idx="15">
                  <c:v>3.0</c:v>
                </c:pt>
                <c:pt idx="16">
                  <c:v>11.0</c:v>
                </c:pt>
                <c:pt idx="17">
                  <c:v>6.0</c:v>
                </c:pt>
              </c:numCache>
            </c:numRef>
          </c:val>
        </c:ser>
        <c:dLbls>
          <c:showLegendKey val="0"/>
          <c:showVal val="0"/>
          <c:showCatName val="0"/>
          <c:showSerName val="0"/>
          <c:showPercent val="0"/>
          <c:showBubbleSize val="0"/>
        </c:dLbls>
        <c:gapWidth val="150"/>
        <c:axId val="1762486248"/>
        <c:axId val="1713224040"/>
      </c:barChart>
      <c:catAx>
        <c:axId val="1762486248"/>
        <c:scaling>
          <c:orientation val="minMax"/>
        </c:scaling>
        <c:delete val="0"/>
        <c:axPos val="b"/>
        <c:title>
          <c:tx>
            <c:rich>
              <a:bodyPr/>
              <a:lstStyle/>
              <a:p>
                <a:pPr>
                  <a:defRPr sz="1400"/>
                </a:pPr>
                <a:r>
                  <a:rPr lang="en-US" sz="1400"/>
                  <a:t>School</a:t>
                </a:r>
                <a:r>
                  <a:rPr lang="en-US" sz="1400" baseline="0"/>
                  <a:t> Year</a:t>
                </a:r>
                <a:endParaRPr lang="en-US" sz="1400"/>
              </a:p>
            </c:rich>
          </c:tx>
          <c:layout>
            <c:manualLayout>
              <c:xMode val="edge"/>
              <c:yMode val="edge"/>
              <c:x val="0.455277445244398"/>
              <c:y val="0.947598253275109"/>
            </c:manualLayout>
          </c:layout>
          <c:overlay val="0"/>
        </c:title>
        <c:majorTickMark val="out"/>
        <c:minorTickMark val="none"/>
        <c:tickLblPos val="nextTo"/>
        <c:txPr>
          <a:bodyPr rot="-5400000" vert="horz"/>
          <a:lstStyle/>
          <a:p>
            <a:pPr>
              <a:defRPr/>
            </a:pPr>
            <a:endParaRPr lang="en-US"/>
          </a:p>
        </c:txPr>
        <c:crossAx val="1713224040"/>
        <c:crosses val="autoZero"/>
        <c:auto val="1"/>
        <c:lblAlgn val="ctr"/>
        <c:lblOffset val="100"/>
        <c:noMultiLvlLbl val="0"/>
      </c:catAx>
      <c:valAx>
        <c:axId val="1713224040"/>
        <c:scaling>
          <c:orientation val="minMax"/>
        </c:scaling>
        <c:delete val="0"/>
        <c:axPos val="l"/>
        <c:majorGridlines/>
        <c:title>
          <c:tx>
            <c:rich>
              <a:bodyPr rot="-5400000" vert="horz"/>
              <a:lstStyle/>
              <a:p>
                <a:pPr>
                  <a:defRPr sz="1400"/>
                </a:pPr>
                <a:r>
                  <a:rPr lang="en-US" sz="1400"/>
                  <a:t>Number of Deaths</a:t>
                </a:r>
              </a:p>
            </c:rich>
          </c:tx>
          <c:layout>
            <c:manualLayout>
              <c:xMode val="edge"/>
              <c:yMode val="edge"/>
              <c:x val="0.0214132762312634"/>
              <c:y val="0.379447558138202"/>
            </c:manualLayout>
          </c:layout>
          <c:overlay val="0"/>
        </c:title>
        <c:numFmt formatCode="General" sourceLinked="1"/>
        <c:majorTickMark val="out"/>
        <c:minorTickMark val="none"/>
        <c:tickLblPos val="nextTo"/>
        <c:crossAx val="1762486248"/>
        <c:crosses val="autoZero"/>
        <c:crossBetween val="between"/>
      </c:valAx>
    </c:plotArea>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i="0" baseline="0">
                <a:effectLst/>
              </a:rPr>
              <a:t>National School Safety Center's Measure of Violent On Campus School Firearms Deaths (K-12 Schools)</a:t>
            </a:r>
            <a:endParaRPr lang="en-US" sz="2400">
              <a:effectLst/>
            </a:endParaRPr>
          </a:p>
        </c:rich>
      </c:tx>
      <c:layout>
        <c:manualLayout>
          <c:xMode val="edge"/>
          <c:yMode val="edge"/>
          <c:x val="0.118294976920988"/>
          <c:y val="0.0"/>
        </c:manualLayout>
      </c:layout>
      <c:overlay val="0"/>
    </c:title>
    <c:autoTitleDeleted val="0"/>
    <c:plotArea>
      <c:layout>
        <c:manualLayout>
          <c:layoutTarget val="inner"/>
          <c:xMode val="edge"/>
          <c:yMode val="edge"/>
          <c:x val="0.0709138202552267"/>
          <c:y val="0.133088909257562"/>
          <c:w val="0.744034862883519"/>
          <c:h val="0.715673838203772"/>
        </c:manualLayout>
      </c:layout>
      <c:barChart>
        <c:barDir val="col"/>
        <c:grouping val="clustered"/>
        <c:varyColors val="0"/>
        <c:ser>
          <c:idx val="0"/>
          <c:order val="0"/>
          <c:tx>
            <c:strRef>
              <c:f>[1]Total!$D$3</c:f>
              <c:strCache>
                <c:ptCount val="1"/>
                <c:pt idx="0">
                  <c:v>Non-gang On Campus School Firearm Deaths</c:v>
                </c:pt>
              </c:strCache>
            </c:strRef>
          </c:tx>
          <c:invertIfNegative val="0"/>
          <c:trendline>
            <c:trendlineType val="linear"/>
            <c:dispRSqr val="0"/>
            <c:dispEq val="0"/>
          </c:trendline>
          <c:cat>
            <c:strRef>
              <c:f>[1]Total!$C$4:$C$21</c:f>
              <c:strCache>
                <c:ptCount val="18"/>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strCache>
            </c:strRef>
          </c:cat>
          <c:val>
            <c:numRef>
              <c:f>[1]Total!$D$4:$D$21</c:f>
              <c:numCache>
                <c:formatCode>General</c:formatCode>
                <c:ptCount val="18"/>
                <c:pt idx="0">
                  <c:v>31.0</c:v>
                </c:pt>
                <c:pt idx="1">
                  <c:v>38.0</c:v>
                </c:pt>
                <c:pt idx="2">
                  <c:v>9.0</c:v>
                </c:pt>
                <c:pt idx="3">
                  <c:v>30.0</c:v>
                </c:pt>
                <c:pt idx="4">
                  <c:v>18.0</c:v>
                </c:pt>
                <c:pt idx="5">
                  <c:v>27.0</c:v>
                </c:pt>
                <c:pt idx="6">
                  <c:v>26.0</c:v>
                </c:pt>
                <c:pt idx="7">
                  <c:v>19.0</c:v>
                </c:pt>
                <c:pt idx="8">
                  <c:v>16.0</c:v>
                </c:pt>
                <c:pt idx="9">
                  <c:v>4.0</c:v>
                </c:pt>
                <c:pt idx="10">
                  <c:v>18.0</c:v>
                </c:pt>
                <c:pt idx="11">
                  <c:v>23.0</c:v>
                </c:pt>
                <c:pt idx="12">
                  <c:v>14.0</c:v>
                </c:pt>
                <c:pt idx="13">
                  <c:v>2.0</c:v>
                </c:pt>
                <c:pt idx="14">
                  <c:v>15.0</c:v>
                </c:pt>
                <c:pt idx="15">
                  <c:v>3.0</c:v>
                </c:pt>
                <c:pt idx="16">
                  <c:v>11.0</c:v>
                </c:pt>
                <c:pt idx="17">
                  <c:v>6.0</c:v>
                </c:pt>
              </c:numCache>
            </c:numRef>
          </c:val>
        </c:ser>
        <c:ser>
          <c:idx val="2"/>
          <c:order val="1"/>
          <c:tx>
            <c:strRef>
              <c:f>[1]Total!$F$3</c:f>
              <c:strCache>
                <c:ptCount val="1"/>
                <c:pt idx="0">
                  <c:v>On Campus School Firearm Deaths</c:v>
                </c:pt>
              </c:strCache>
            </c:strRef>
          </c:tx>
          <c:invertIfNegative val="0"/>
          <c:cat>
            <c:strRef>
              <c:f>[1]Total!$C$4:$C$21</c:f>
              <c:strCache>
                <c:ptCount val="18"/>
                <c:pt idx="0">
                  <c:v>1992-93</c:v>
                </c:pt>
                <c:pt idx="1">
                  <c:v>1993-94</c:v>
                </c:pt>
                <c:pt idx="2">
                  <c:v>1994-95</c:v>
                </c:pt>
                <c:pt idx="3">
                  <c:v>1995-96</c:v>
                </c:pt>
                <c:pt idx="4">
                  <c:v>1996-97</c:v>
                </c:pt>
                <c:pt idx="5">
                  <c:v>1997-98</c:v>
                </c:pt>
                <c:pt idx="6">
                  <c:v>1998-99</c:v>
                </c:pt>
                <c:pt idx="7">
                  <c:v>1999-00</c:v>
                </c:pt>
                <c:pt idx="8">
                  <c:v>2000-01</c:v>
                </c:pt>
                <c:pt idx="9">
                  <c:v>2001-02</c:v>
                </c:pt>
                <c:pt idx="10">
                  <c:v>2002-03</c:v>
                </c:pt>
                <c:pt idx="11">
                  <c:v>2003-04</c:v>
                </c:pt>
                <c:pt idx="12">
                  <c:v>2004-05</c:v>
                </c:pt>
                <c:pt idx="13">
                  <c:v>2005-06</c:v>
                </c:pt>
                <c:pt idx="14">
                  <c:v>2006-07</c:v>
                </c:pt>
                <c:pt idx="15">
                  <c:v>2007-08</c:v>
                </c:pt>
                <c:pt idx="16">
                  <c:v>2008-09</c:v>
                </c:pt>
                <c:pt idx="17">
                  <c:v>2009-10</c:v>
                </c:pt>
              </c:strCache>
            </c:strRef>
          </c:cat>
          <c:val>
            <c:numRef>
              <c:f>[1]Total!$F$4:$F$21</c:f>
              <c:numCache>
                <c:formatCode>General</c:formatCode>
                <c:ptCount val="18"/>
                <c:pt idx="0">
                  <c:v>44.0</c:v>
                </c:pt>
                <c:pt idx="1">
                  <c:v>46.0</c:v>
                </c:pt>
                <c:pt idx="2">
                  <c:v>13.0</c:v>
                </c:pt>
                <c:pt idx="3">
                  <c:v>31.0</c:v>
                </c:pt>
                <c:pt idx="4">
                  <c:v>20.0</c:v>
                </c:pt>
                <c:pt idx="5">
                  <c:v>33.0</c:v>
                </c:pt>
                <c:pt idx="6">
                  <c:v>27.0</c:v>
                </c:pt>
                <c:pt idx="7">
                  <c:v>20.0</c:v>
                </c:pt>
                <c:pt idx="8">
                  <c:v>17.0</c:v>
                </c:pt>
                <c:pt idx="9">
                  <c:v>5.0</c:v>
                </c:pt>
                <c:pt idx="10">
                  <c:v>19.0</c:v>
                </c:pt>
                <c:pt idx="11">
                  <c:v>27.0</c:v>
                </c:pt>
                <c:pt idx="12">
                  <c:v>19.0</c:v>
                </c:pt>
                <c:pt idx="13">
                  <c:v>4.0</c:v>
                </c:pt>
                <c:pt idx="14">
                  <c:v>18.0</c:v>
                </c:pt>
                <c:pt idx="15">
                  <c:v>3.0</c:v>
                </c:pt>
                <c:pt idx="16">
                  <c:v>11.0</c:v>
                </c:pt>
                <c:pt idx="17">
                  <c:v>6.0</c:v>
                </c:pt>
              </c:numCache>
            </c:numRef>
          </c:val>
        </c:ser>
        <c:dLbls>
          <c:showLegendKey val="0"/>
          <c:showVal val="0"/>
          <c:showCatName val="0"/>
          <c:showSerName val="0"/>
          <c:showPercent val="0"/>
          <c:showBubbleSize val="0"/>
        </c:dLbls>
        <c:gapWidth val="150"/>
        <c:axId val="1712345480"/>
        <c:axId val="1693585368"/>
      </c:barChart>
      <c:catAx>
        <c:axId val="1712345480"/>
        <c:scaling>
          <c:orientation val="minMax"/>
        </c:scaling>
        <c:delete val="0"/>
        <c:axPos val="b"/>
        <c:title>
          <c:tx>
            <c:rich>
              <a:bodyPr/>
              <a:lstStyle/>
              <a:p>
                <a:pPr>
                  <a:defRPr sz="1400"/>
                </a:pPr>
                <a:r>
                  <a:rPr lang="en-US" sz="1400"/>
                  <a:t>School Year</a:t>
                </a:r>
              </a:p>
            </c:rich>
          </c:tx>
          <c:layout>
            <c:manualLayout>
              <c:xMode val="edge"/>
              <c:yMode val="edge"/>
              <c:x val="0.371207059462395"/>
              <c:y val="0.958586863168227"/>
            </c:manualLayout>
          </c:layout>
          <c:overlay val="0"/>
        </c:title>
        <c:majorTickMark val="out"/>
        <c:minorTickMark val="none"/>
        <c:tickLblPos val="nextTo"/>
        <c:txPr>
          <a:bodyPr rot="-5400000" vert="horz"/>
          <a:lstStyle/>
          <a:p>
            <a:pPr>
              <a:defRPr sz="1400"/>
            </a:pPr>
            <a:endParaRPr lang="en-US"/>
          </a:p>
        </c:txPr>
        <c:crossAx val="1693585368"/>
        <c:crosses val="autoZero"/>
        <c:auto val="1"/>
        <c:lblAlgn val="ctr"/>
        <c:lblOffset val="100"/>
        <c:noMultiLvlLbl val="0"/>
      </c:catAx>
      <c:valAx>
        <c:axId val="1693585368"/>
        <c:scaling>
          <c:orientation val="minMax"/>
        </c:scaling>
        <c:delete val="0"/>
        <c:axPos val="l"/>
        <c:majorGridlines/>
        <c:title>
          <c:tx>
            <c:rich>
              <a:bodyPr rot="-5400000" vert="horz"/>
              <a:lstStyle/>
              <a:p>
                <a:pPr>
                  <a:defRPr sz="1400"/>
                </a:pPr>
                <a:r>
                  <a:rPr lang="en-US" sz="1400"/>
                  <a:t>Number of Deaths</a:t>
                </a:r>
              </a:p>
            </c:rich>
          </c:tx>
          <c:layout>
            <c:manualLayout>
              <c:xMode val="edge"/>
              <c:yMode val="edge"/>
              <c:x val="0.0096551724137931"/>
              <c:y val="0.432079649530518"/>
            </c:manualLayout>
          </c:layout>
          <c:overlay val="0"/>
        </c:title>
        <c:numFmt formatCode="General" sourceLinked="1"/>
        <c:majorTickMark val="out"/>
        <c:minorTickMark val="none"/>
        <c:tickLblPos val="nextTo"/>
        <c:crossAx val="1712345480"/>
        <c:crosses val="autoZero"/>
        <c:crossBetween val="between"/>
      </c:valAx>
    </c:plotArea>
    <c:legend>
      <c:legendPos val="r"/>
      <c:layout>
        <c:manualLayout>
          <c:xMode val="edge"/>
          <c:yMode val="edge"/>
          <c:x val="0.827362476242194"/>
          <c:y val="0.414238472253296"/>
          <c:w val="0.161603040999185"/>
          <c:h val="0.229451561451244"/>
        </c:manualLayout>
      </c:layout>
      <c:overlay val="0"/>
      <c:txPr>
        <a:bodyPr/>
        <a:lstStyle/>
        <a:p>
          <a:pPr>
            <a:defRPr sz="1400"/>
          </a:pPr>
          <a:endParaRPr lang="en-US"/>
        </a:p>
      </c:txPr>
    </c:legend>
    <c:plotVisOnly val="1"/>
    <c:dispBlanksAs val="gap"/>
    <c:showDLblsOverMax val="0"/>
  </c:chart>
  <c:printSettings>
    <c:headerFooter/>
    <c:pageMargins b="1.0" l="0.75" r="0.75" t="1.0" header="0.5" footer="0.5"/>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4" Type="http://schemas.openxmlformats.org/officeDocument/2006/relationships/chart" Target="../charts/chart7.xml"/><Relationship Id="rId1" Type="http://schemas.openxmlformats.org/officeDocument/2006/relationships/chart" Target="../charts/chart4.xml"/><Relationship Id="rId2"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520700</xdr:colOff>
      <xdr:row>0</xdr:row>
      <xdr:rowOff>292100</xdr:rowOff>
    </xdr:from>
    <xdr:to>
      <xdr:col>15</xdr:col>
      <xdr:colOff>571500</xdr:colOff>
      <xdr:row>30</xdr:row>
      <xdr:rowOff>38100</xdr:rowOff>
    </xdr:to>
    <xdr:graphicFrame macro="">
      <xdr:nvGraphicFramePr>
        <xdr:cNvPr id="2" name="Chart 1">
          <a:extLst>
            <a:ext uri="{FF2B5EF4-FFF2-40B4-BE49-F238E27FC236}">
              <a16:creationId xmlns="" xmlns:a16="http://schemas.microsoft.com/office/drawing/2014/main" id="{115B9AEC-6115-9843-AC17-13B5EB9B67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787400</xdr:colOff>
      <xdr:row>0</xdr:row>
      <xdr:rowOff>241300</xdr:rowOff>
    </xdr:from>
    <xdr:to>
      <xdr:col>25</xdr:col>
      <xdr:colOff>12700</xdr:colOff>
      <xdr:row>29</xdr:row>
      <xdr:rowOff>165100</xdr:rowOff>
    </xdr:to>
    <xdr:graphicFrame macro="">
      <xdr:nvGraphicFramePr>
        <xdr:cNvPr id="8" name="Chart 7">
          <a:extLst>
            <a:ext uri="{FF2B5EF4-FFF2-40B4-BE49-F238E27FC236}">
              <a16:creationId xmlns="" xmlns:a16="http://schemas.microsoft.com/office/drawing/2014/main" id="{9BFF2428-B2BA-DA4C-9F60-A30D7FA5E5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685800</xdr:colOff>
      <xdr:row>32</xdr:row>
      <xdr:rowOff>50800</xdr:rowOff>
    </xdr:from>
    <xdr:to>
      <xdr:col>15</xdr:col>
      <xdr:colOff>660400</xdr:colOff>
      <xdr:row>63</xdr:row>
      <xdr:rowOff>88900</xdr:rowOff>
    </xdr:to>
    <xdr:graphicFrame macro="">
      <xdr:nvGraphicFramePr>
        <xdr:cNvPr id="10" name="Chart 9">
          <a:extLst>
            <a:ext uri="{FF2B5EF4-FFF2-40B4-BE49-F238E27FC236}">
              <a16:creationId xmlns="" xmlns:a16="http://schemas.microsoft.com/office/drawing/2014/main" id="{EB8A8980-1D01-AD46-8831-FCDDC2D83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0.36905</cdr:x>
      <cdr:y>0.2979</cdr:y>
    </cdr:from>
    <cdr:to>
      <cdr:x>0.42405</cdr:x>
      <cdr:y>0.40169</cdr:y>
    </cdr:to>
    <cdr:cxnSp macro="">
      <cdr:nvCxnSpPr>
        <cdr:cNvPr id="2" name="Straight Arrow Connector 1"/>
        <cdr:cNvCxnSpPr/>
      </cdr:nvCxnSpPr>
      <cdr:spPr bwMode="auto">
        <a:xfrm xmlns:a="http://schemas.openxmlformats.org/drawingml/2006/main" flipH="1">
          <a:off x="2755900" y="1568192"/>
          <a:ext cx="410760" cy="546358"/>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0.43378</cdr:x>
      <cdr:y>0.17612</cdr:y>
    </cdr:from>
    <cdr:to>
      <cdr:x>0.60544</cdr:x>
      <cdr:y>0.33172</cdr:y>
    </cdr:to>
    <cdr:sp macro="" textlink="">
      <cdr:nvSpPr>
        <cdr:cNvPr id="3" name="Text Box 3"/>
        <cdr:cNvSpPr txBox="1">
          <a:spLocks xmlns:a="http://schemas.openxmlformats.org/drawingml/2006/main" noChangeArrowheads="1"/>
        </cdr:cNvSpPr>
      </cdr:nvSpPr>
      <cdr:spPr bwMode="auto">
        <a:xfrm xmlns:a="http://schemas.openxmlformats.org/drawingml/2006/main">
          <a:off x="3239266" y="927100"/>
          <a:ext cx="1281934" cy="819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400" b="0" i="0" u="none" strike="noStrike" baseline="0">
              <a:solidFill>
                <a:srgbClr val="000000"/>
              </a:solidFill>
              <a:latin typeface="+mn-lt"/>
              <a:ea typeface="Times"/>
              <a:cs typeface="Times"/>
            </a:rPr>
            <a:t>Regression line for non-gang violent school firearm deaths</a:t>
          </a:r>
        </a:p>
      </cdr:txBody>
    </cdr:sp>
  </cdr:relSizeAnchor>
</c:userShapes>
</file>

<file path=xl/drawings/drawing3.xml><?xml version="1.0" encoding="utf-8"?>
<c:userShapes xmlns:c="http://schemas.openxmlformats.org/drawingml/2006/chart">
  <cdr:relSizeAnchor xmlns:cdr="http://schemas.openxmlformats.org/drawingml/2006/chartDrawing">
    <cdr:from>
      <cdr:x>0.42982</cdr:x>
      <cdr:y>0.28435</cdr:y>
    </cdr:from>
    <cdr:to>
      <cdr:x>0.48455</cdr:x>
      <cdr:y>0.39354</cdr:y>
    </cdr:to>
    <cdr:cxnSp macro="">
      <cdr:nvCxnSpPr>
        <cdr:cNvPr id="2" name="Straight Arrow Connector 1"/>
        <cdr:cNvCxnSpPr/>
      </cdr:nvCxnSpPr>
      <cdr:spPr bwMode="auto">
        <a:xfrm xmlns:a="http://schemas.openxmlformats.org/drawingml/2006/main" flipH="1">
          <a:off x="3215200" y="1657590"/>
          <a:ext cx="409397" cy="636501"/>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0.48913</cdr:x>
      <cdr:y>0.14316</cdr:y>
    </cdr:from>
    <cdr:to>
      <cdr:x>0.65993</cdr:x>
      <cdr:y>0.30687</cdr:y>
    </cdr:to>
    <cdr:sp macro="" textlink="">
      <cdr:nvSpPr>
        <cdr:cNvPr id="3" name="Text Box 3"/>
        <cdr:cNvSpPr txBox="1">
          <a:spLocks xmlns:a="http://schemas.openxmlformats.org/drawingml/2006/main" noChangeArrowheads="1"/>
        </cdr:cNvSpPr>
      </cdr:nvSpPr>
      <cdr:spPr bwMode="auto">
        <a:xfrm xmlns:a="http://schemas.openxmlformats.org/drawingml/2006/main">
          <a:off x="3658831" y="834540"/>
          <a:ext cx="1277636" cy="9543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400" b="0" i="0" u="none" strike="noStrike" baseline="0">
              <a:solidFill>
                <a:srgbClr val="000000"/>
              </a:solidFill>
              <a:latin typeface="+mn-lt"/>
              <a:ea typeface="Times"/>
              <a:cs typeface="Times"/>
            </a:rPr>
            <a:t>Regression line for non-gang violent school firearm deaths</a:t>
          </a:r>
        </a:p>
      </cdr:txBody>
    </cdr:sp>
  </cdr:relSizeAnchor>
</c:userShapes>
</file>

<file path=xl/drawings/drawing4.xml><?xml version="1.0" encoding="utf-8"?>
<c:userShapes xmlns:c="http://schemas.openxmlformats.org/drawingml/2006/chart">
  <cdr:relSizeAnchor xmlns:cdr="http://schemas.openxmlformats.org/drawingml/2006/chartDrawing">
    <cdr:from>
      <cdr:x>0.35857</cdr:x>
      <cdr:y>0.33369</cdr:y>
    </cdr:from>
    <cdr:to>
      <cdr:x>0.41348</cdr:x>
      <cdr:y>0.4371</cdr:y>
    </cdr:to>
    <cdr:cxnSp macro="">
      <cdr:nvCxnSpPr>
        <cdr:cNvPr id="2" name="Straight Arrow Connector 1"/>
        <cdr:cNvCxnSpPr/>
      </cdr:nvCxnSpPr>
      <cdr:spPr bwMode="auto">
        <a:xfrm xmlns:a="http://schemas.openxmlformats.org/drawingml/2006/main" flipH="1">
          <a:off x="2654889" y="1983309"/>
          <a:ext cx="406559" cy="614628"/>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0.4146</cdr:x>
      <cdr:y>0.18643</cdr:y>
    </cdr:from>
    <cdr:to>
      <cdr:x>0.63691</cdr:x>
      <cdr:y>0.34388</cdr:y>
    </cdr:to>
    <cdr:sp macro="" textlink="">
      <cdr:nvSpPr>
        <cdr:cNvPr id="3" name="Text Box 3"/>
        <cdr:cNvSpPr txBox="1">
          <a:spLocks xmlns:a="http://schemas.openxmlformats.org/drawingml/2006/main" noChangeArrowheads="1"/>
        </cdr:cNvSpPr>
      </cdr:nvSpPr>
      <cdr:spPr bwMode="auto">
        <a:xfrm xmlns:a="http://schemas.openxmlformats.org/drawingml/2006/main">
          <a:off x="3069767" y="1108089"/>
          <a:ext cx="1646006" cy="935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400" b="0" i="0" u="none" strike="noStrike" baseline="0">
              <a:solidFill>
                <a:srgbClr val="000000"/>
              </a:solidFill>
              <a:latin typeface="+mn-lt"/>
              <a:ea typeface="Times"/>
              <a:cs typeface="Times"/>
            </a:rPr>
            <a:t>Regression line for number of non-gang violent school firearm attacks</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819150</xdr:colOff>
      <xdr:row>1</xdr:row>
      <xdr:rowOff>0</xdr:rowOff>
    </xdr:from>
    <xdr:to>
      <xdr:col>12</xdr:col>
      <xdr:colOff>0</xdr:colOff>
      <xdr:row>22</xdr:row>
      <xdr:rowOff>0</xdr:rowOff>
    </xdr:to>
    <xdr:graphicFrame macro="">
      <xdr:nvGraphicFramePr>
        <xdr:cNvPr id="3" name="Chart 2">
          <a:extLst>
            <a:ext uri="{FF2B5EF4-FFF2-40B4-BE49-F238E27FC236}">
              <a16:creationId xmlns="" xmlns:a16="http://schemas.microsoft.com/office/drawing/2014/main" id="{8E371A4C-A615-BD4C-933F-910A0D4E97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603250</xdr:rowOff>
    </xdr:from>
    <xdr:to>
      <xdr:col>20</xdr:col>
      <xdr:colOff>0</xdr:colOff>
      <xdr:row>22</xdr:row>
      <xdr:rowOff>0</xdr:rowOff>
    </xdr:to>
    <xdr:graphicFrame macro="">
      <xdr:nvGraphicFramePr>
        <xdr:cNvPr id="4" name="Chart 3">
          <a:extLst>
            <a:ext uri="{FF2B5EF4-FFF2-40B4-BE49-F238E27FC236}">
              <a16:creationId xmlns="" xmlns:a16="http://schemas.microsoft.com/office/drawing/2014/main" id="{2F8F9337-03AC-9F42-BCD4-454AA1C413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1</xdr:row>
      <xdr:rowOff>0</xdr:rowOff>
    </xdr:from>
    <xdr:to>
      <xdr:col>28</xdr:col>
      <xdr:colOff>0</xdr:colOff>
      <xdr:row>22</xdr:row>
      <xdr:rowOff>0</xdr:rowOff>
    </xdr:to>
    <xdr:graphicFrame macro="">
      <xdr:nvGraphicFramePr>
        <xdr:cNvPr id="5" name="Chart 4">
          <a:extLst>
            <a:ext uri="{FF2B5EF4-FFF2-40B4-BE49-F238E27FC236}">
              <a16:creationId xmlns="" xmlns:a16="http://schemas.microsoft.com/office/drawing/2014/main" id="{3B3903DB-DA19-8344-A688-15D57A613F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819150</xdr:colOff>
      <xdr:row>23</xdr:row>
      <xdr:rowOff>0</xdr:rowOff>
    </xdr:from>
    <xdr:to>
      <xdr:col>12</xdr:col>
      <xdr:colOff>0</xdr:colOff>
      <xdr:row>42</xdr:row>
      <xdr:rowOff>0</xdr:rowOff>
    </xdr:to>
    <xdr:graphicFrame macro="">
      <xdr:nvGraphicFramePr>
        <xdr:cNvPr id="6" name="Chart 5">
          <a:extLst>
            <a:ext uri="{FF2B5EF4-FFF2-40B4-BE49-F238E27FC236}">
              <a16:creationId xmlns="" xmlns:a16="http://schemas.microsoft.com/office/drawing/2014/main" id="{3683B3FD-EA31-D14A-9FCA-6DA22944B8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25</xdr:row>
      <xdr:rowOff>127000</xdr:rowOff>
    </xdr:from>
    <xdr:to>
      <xdr:col>12</xdr:col>
      <xdr:colOff>152400</xdr:colOff>
      <xdr:row>62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635000</xdr:colOff>
      <xdr:row>25</xdr:row>
      <xdr:rowOff>82550</xdr:rowOff>
    </xdr:from>
    <xdr:to>
      <xdr:col>23</xdr:col>
      <xdr:colOff>762000</xdr:colOff>
      <xdr:row>61</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0.36138</cdr:x>
      <cdr:y>0.41705</cdr:y>
    </cdr:from>
    <cdr:to>
      <cdr:x>0.4469</cdr:x>
      <cdr:y>0.55637</cdr:y>
    </cdr:to>
    <cdr:cxnSp macro="">
      <cdr:nvCxnSpPr>
        <cdr:cNvPr id="2" name="Straight Arrow Connector 1"/>
        <cdr:cNvCxnSpPr/>
      </cdr:nvCxnSpPr>
      <cdr:spPr bwMode="auto">
        <a:xfrm xmlns:a="http://schemas.openxmlformats.org/drawingml/2006/main" flipH="1">
          <a:off x="3327402" y="2889250"/>
          <a:ext cx="787398" cy="965200"/>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cdr:spPr>
    </cdr:cxnSp>
  </cdr:relSizeAnchor>
  <cdr:relSizeAnchor xmlns:cdr="http://schemas.openxmlformats.org/drawingml/2006/chartDrawing">
    <cdr:from>
      <cdr:x>0.45241</cdr:x>
      <cdr:y>0.34097</cdr:y>
    </cdr:from>
    <cdr:to>
      <cdr:x>0.61357</cdr:x>
      <cdr:y>0.42566</cdr:y>
    </cdr:to>
    <cdr:sp macro="" textlink="">
      <cdr:nvSpPr>
        <cdr:cNvPr id="3" name="Text Box 3"/>
        <cdr:cNvSpPr txBox="1">
          <a:spLocks xmlns:a="http://schemas.openxmlformats.org/drawingml/2006/main" noChangeArrowheads="1"/>
        </cdr:cNvSpPr>
      </cdr:nvSpPr>
      <cdr:spPr bwMode="auto">
        <a:xfrm xmlns:a="http://schemas.openxmlformats.org/drawingml/2006/main">
          <a:off x="4165600" y="2362200"/>
          <a:ext cx="1483870" cy="5867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200" b="0" i="0" u="none" strike="noStrike" baseline="0">
              <a:solidFill>
                <a:srgbClr val="000000"/>
              </a:solidFill>
              <a:latin typeface="+mn-lt"/>
              <a:ea typeface="Times"/>
              <a:cs typeface="Times"/>
            </a:rPr>
            <a:t>Regression line for non-gang violent school firearm deaths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ott/Library/Containers/com.apple.mail/Data/Library/Mail%20Downloads/BFFF374B-99EF-42C3-A871-8C13E0F97F34/School%20Shooting%20Data%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v and K-12"/>
      <sheetName val="Total"/>
      <sheetName val="National School Safety Center"/>
      <sheetName val="Slate 2010-12"/>
      <sheetName val="Slate 2010-12 HS"/>
      <sheetName val="Shootings.csv"/>
      <sheetName val="MAIG"/>
      <sheetName val="Ours"/>
      <sheetName val="Comparison D&amp;N"/>
      <sheetName val="Nikki"/>
      <sheetName val="Fixed 2013-14 data"/>
      <sheetName val="Cleared up cases 2013-14 data"/>
      <sheetName val="Sheet3"/>
      <sheetName val="Sheet4"/>
      <sheetName val="Chart"/>
    </sheetNames>
    <sheetDataSet>
      <sheetData sheetId="0"/>
      <sheetData sheetId="1">
        <row r="3">
          <cell r="D3" t="str">
            <v>Non-gang On Campus School Firearm Deaths</v>
          </cell>
          <cell r="F3" t="str">
            <v>On Campus School Firearm Deaths</v>
          </cell>
        </row>
        <row r="4">
          <cell r="C4" t="str">
            <v>1992-93</v>
          </cell>
          <cell r="D4">
            <v>31</v>
          </cell>
          <cell r="F4">
            <v>44</v>
          </cell>
        </row>
        <row r="5">
          <cell r="C5" t="str">
            <v>1993-94</v>
          </cell>
          <cell r="D5">
            <v>38</v>
          </cell>
          <cell r="F5">
            <v>46</v>
          </cell>
        </row>
        <row r="6">
          <cell r="C6" t="str">
            <v>1994-95</v>
          </cell>
          <cell r="D6">
            <v>9</v>
          </cell>
          <cell r="F6">
            <v>13</v>
          </cell>
        </row>
        <row r="7">
          <cell r="C7" t="str">
            <v>1995-96</v>
          </cell>
          <cell r="D7">
            <v>30</v>
          </cell>
          <cell r="F7">
            <v>31</v>
          </cell>
        </row>
        <row r="8">
          <cell r="C8" t="str">
            <v>1996-97</v>
          </cell>
          <cell r="D8">
            <v>18</v>
          </cell>
          <cell r="F8">
            <v>20</v>
          </cell>
        </row>
        <row r="9">
          <cell r="C9" t="str">
            <v>1997-98</v>
          </cell>
          <cell r="D9">
            <v>27</v>
          </cell>
          <cell r="F9">
            <v>33</v>
          </cell>
        </row>
        <row r="10">
          <cell r="C10" t="str">
            <v>1998-99</v>
          </cell>
          <cell r="D10">
            <v>26</v>
          </cell>
          <cell r="F10">
            <v>27</v>
          </cell>
        </row>
        <row r="11">
          <cell r="C11" t="str">
            <v>1999-00</v>
          </cell>
          <cell r="D11">
            <v>19</v>
          </cell>
          <cell r="F11">
            <v>20</v>
          </cell>
        </row>
        <row r="12">
          <cell r="C12" t="str">
            <v>2000-01</v>
          </cell>
          <cell r="D12">
            <v>16</v>
          </cell>
          <cell r="F12">
            <v>17</v>
          </cell>
        </row>
        <row r="13">
          <cell r="C13" t="str">
            <v>2001-02</v>
          </cell>
          <cell r="D13">
            <v>4</v>
          </cell>
          <cell r="F13">
            <v>5</v>
          </cell>
        </row>
        <row r="14">
          <cell r="C14" t="str">
            <v>2002-03</v>
          </cell>
          <cell r="D14">
            <v>18</v>
          </cell>
          <cell r="F14">
            <v>19</v>
          </cell>
        </row>
        <row r="15">
          <cell r="C15" t="str">
            <v>2003-04</v>
          </cell>
          <cell r="D15">
            <v>23</v>
          </cell>
          <cell r="F15">
            <v>27</v>
          </cell>
        </row>
        <row r="16">
          <cell r="C16" t="str">
            <v>2004-05</v>
          </cell>
          <cell r="D16">
            <v>14</v>
          </cell>
          <cell r="F16">
            <v>19</v>
          </cell>
        </row>
        <row r="17">
          <cell r="C17" t="str">
            <v>2005-06</v>
          </cell>
          <cell r="D17">
            <v>2</v>
          </cell>
          <cell r="F17">
            <v>4</v>
          </cell>
        </row>
        <row r="18">
          <cell r="C18" t="str">
            <v>2006-07</v>
          </cell>
          <cell r="D18">
            <v>15</v>
          </cell>
          <cell r="F18">
            <v>18</v>
          </cell>
        </row>
        <row r="19">
          <cell r="C19" t="str">
            <v>2007-08</v>
          </cell>
          <cell r="D19">
            <v>3</v>
          </cell>
          <cell r="F19">
            <v>3</v>
          </cell>
        </row>
        <row r="20">
          <cell r="C20" t="str">
            <v>2008-09</v>
          </cell>
          <cell r="D20">
            <v>11</v>
          </cell>
          <cell r="F20">
            <v>11</v>
          </cell>
        </row>
        <row r="21">
          <cell r="C21" t="str">
            <v>2009-10</v>
          </cell>
          <cell r="D21">
            <v>6</v>
          </cell>
          <cell r="F21">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3" Type="http://schemas.openxmlformats.org/officeDocument/2006/relationships/hyperlink" Target="http://en.wikipedia.org/wiki/Sandy_Hook_Elementary_School_shooting" TargetMode="External"/><Relationship Id="rId4" Type="http://schemas.openxmlformats.org/officeDocument/2006/relationships/hyperlink" Target="http://seattletimes.com/html/localnews/2017581519_apuswashingtonschoolshooting11thld.html" TargetMode="External"/><Relationship Id="rId5" Type="http://schemas.openxmlformats.org/officeDocument/2006/relationships/hyperlink" Target="http://www.myfoxal.com/story/20356015/some-of-the-deadliest-school-shootings-in-the-us" TargetMode="External"/><Relationship Id="rId6" Type="http://schemas.openxmlformats.org/officeDocument/2006/relationships/hyperlink" Target="http://www.cbsnews.com/news/gun-used-in-oikos-university-shooting-rampage-was-bought-legally-police-say/" TargetMode="External"/><Relationship Id="rId7" Type="http://schemas.openxmlformats.org/officeDocument/2006/relationships/hyperlink" Target="http://www.omaha.com/article/20120210/AP09/302109813" TargetMode="External"/><Relationship Id="rId1" Type="http://schemas.openxmlformats.org/officeDocument/2006/relationships/hyperlink" Target="https://www.cbn.com/cbnnews/us/2010/October/One-Dead-in-Shooting-at-NC-Christian-University-/" TargetMode="External"/><Relationship Id="rId2" Type="http://schemas.openxmlformats.org/officeDocument/2006/relationships/hyperlink" Target="http://www.huffingtonpost.com/2012/12/15/connecticut-shooter-guns_n_2306913.html"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google.com/search?client=safari&amp;rls=en&amp;q=Apostolic+Revival+Center+Christian+School+Florida&amp;ie=UTF-8&amp;oe=UTF-8" TargetMode="External"/><Relationship Id="rId14" Type="http://schemas.openxmlformats.org/officeDocument/2006/relationships/hyperlink" Target="http://www.voxteencommunications.org/newsandissues/story.aspx?ID=1950640" TargetMode="External"/><Relationship Id="rId15" Type="http://schemas.openxmlformats.org/officeDocument/2006/relationships/hyperlink" Target="http://www.ajc.com/news/news/local/student-wounded-at-grady-high/nWbhG/" TargetMode="External"/><Relationship Id="rId16" Type="http://schemas.openxmlformats.org/officeDocument/2006/relationships/hyperlink" Target="https://www.google.com/search?client=safari&amp;rls=en&amp;q=Apostolic+Revival+Center+Christian+School+Florida&amp;ie=UTF-8&amp;oe=UTF-8" TargetMode="External"/><Relationship Id="rId17" Type="http://schemas.openxmlformats.org/officeDocument/2006/relationships/hyperlink" Target="http://www.ktbs.com/story/22395568/update-three-injured-in-grambling-state-campus-shooting" TargetMode="External"/><Relationship Id="rId18" Type="http://schemas.openxmlformats.org/officeDocument/2006/relationships/hyperlink" Target="http://www.nola.com/crime/index.ssf/2013/04/grambling_state_university_say.html" TargetMode="External"/><Relationship Id="rId19" Type="http://schemas.openxmlformats.org/officeDocument/2006/relationships/hyperlink" Target="http://www.huffingtonpost.com/2013/04/16/grambling-state-students-shot_n_3091638.html" TargetMode="External"/><Relationship Id="rId63" Type="http://schemas.openxmlformats.org/officeDocument/2006/relationships/hyperlink" Target="https://www.google.com/search?client=safari&amp;rls=en&amp;q=Apostolic+Revival+Center+Christian+School+Florida&amp;ie=UTF-8&amp;oe=UTF-8" TargetMode="External"/><Relationship Id="rId64" Type="http://schemas.openxmlformats.org/officeDocument/2006/relationships/hyperlink" Target="http://www.foxnews.com/us/2014/01/30/eastern-florida-state-college-on-lockdown-after-report-shooting-on-campus/" TargetMode="External"/><Relationship Id="rId65" Type="http://schemas.openxmlformats.org/officeDocument/2006/relationships/hyperlink" Target="http://www.usatoday.com/story/news/nation/2014/01/30/florida-state-college-shooting/5059041/" TargetMode="External"/><Relationship Id="rId66" Type="http://schemas.openxmlformats.org/officeDocument/2006/relationships/hyperlink" Target="https://www.google.com/search?client=safari&amp;rls=en&amp;q=Apostolic+Revival+Center+Christian+School+Florida&amp;ie=UTF-8&amp;oe=UTF-8" TargetMode="External"/><Relationship Id="rId67" Type="http://schemas.openxmlformats.org/officeDocument/2006/relationships/hyperlink" Target="http://myfox8.com/2014/02/10/teen-shot-at-salisbury-high-school/" TargetMode="External"/><Relationship Id="rId68" Type="http://schemas.openxmlformats.org/officeDocument/2006/relationships/hyperlink" Target="http://www.cbsnews.com/news/teen-charged-in-shooting-at-salisbury-north-carolina-high-school/" TargetMode="External"/><Relationship Id="rId69" Type="http://schemas.openxmlformats.org/officeDocument/2006/relationships/hyperlink" Target="http://www.usatoday.com/story/news/nation/2013/01/08/school-shooting-florida/1817149/" TargetMode="External"/><Relationship Id="rId50" Type="http://schemas.openxmlformats.org/officeDocument/2006/relationships/hyperlink" Target="https://www.google.com/search?client=safari&amp;rls=en&amp;q=Apostolic+Revival+Center+Christian+School+Florida&amp;ie=UTF-8&amp;oe=UTF-8" TargetMode="External"/><Relationship Id="rId51" Type="http://schemas.openxmlformats.org/officeDocument/2006/relationships/hyperlink" Target="http://philadelphia.cbslocal.com/2014/01/17/2-shot-at-north-philadelphia-school/" TargetMode="External"/><Relationship Id="rId52" Type="http://schemas.openxmlformats.org/officeDocument/2006/relationships/hyperlink" Target="http://www.cnn.com/2014/01/17/justice/philadelphia-high-school-shooting/" TargetMode="External"/><Relationship Id="rId53" Type="http://schemas.openxmlformats.org/officeDocument/2006/relationships/hyperlink" Target="http://www.philly.com/philly/news/2nd_teen_charged_in_Delaware_Valley_Charter_High_School_shooting.html" TargetMode="External"/><Relationship Id="rId54" Type="http://schemas.openxmlformats.org/officeDocument/2006/relationships/hyperlink" Target="https://www.google.com/search?client=safari&amp;rls=en&amp;q=Apostolic+Revival+Center+Christian+School+Florida&amp;ie=UTF-8&amp;oe=UTF-8" TargetMode="External"/><Relationship Id="rId55" Type="http://schemas.openxmlformats.org/officeDocument/2006/relationships/hyperlink" Target="http://www.reuters.com/article/2014/01/22/us-usa-shooting-purdue-idUSBREA0K1C620140122" TargetMode="External"/><Relationship Id="rId56" Type="http://schemas.openxmlformats.org/officeDocument/2006/relationships/hyperlink" Target="http://articles.chicagotribune.com/2014-01-23/news/sns-rt-us-usa-shooting-purdue-20140121_1_purdue-student-court-filing-indiana" TargetMode="External"/><Relationship Id="rId57" Type="http://schemas.openxmlformats.org/officeDocument/2006/relationships/hyperlink" Target="http://www.indystar.com/story/news/education/2014/01/28/purdue-prepares-for-shooting-victims-funeral/4957665/" TargetMode="External"/><Relationship Id="rId58" Type="http://schemas.openxmlformats.org/officeDocument/2006/relationships/hyperlink" Target="https://www.google.com/search?client=safari&amp;rls=en&amp;q=Apostolic+Revival+Center+Christian+School+Florida&amp;ie=UTF-8&amp;oe=UTF-8" TargetMode="External"/><Relationship Id="rId59" Type="http://schemas.openxmlformats.org/officeDocument/2006/relationships/hyperlink" Target="http://www.huffingtonpost.com/2014/01/28/tennessee-state-university-shooting_n_4684702.html" TargetMode="External"/><Relationship Id="rId40" Type="http://schemas.openxmlformats.org/officeDocument/2006/relationships/hyperlink" Target="http://www.ajc.com/news/news/stephenson-high-football-player-shot-on-campus/nbhRL/" TargetMode="External"/><Relationship Id="rId41" Type="http://schemas.openxmlformats.org/officeDocument/2006/relationships/hyperlink" Target="http://www.wsbtv.com/news/news/local/stephenson-hs-football-team-returns-field-after-pl/nbmQN/" TargetMode="External"/><Relationship Id="rId42" Type="http://schemas.openxmlformats.org/officeDocument/2006/relationships/hyperlink" Target="https://www.google.com/search?client=safari&amp;rls=en&amp;q=Apostolic+Revival+Center+Christian+School+Florida&amp;ie=UTF-8&amp;oe=UTF-8" TargetMode="External"/><Relationship Id="rId43" Type="http://schemas.openxmlformats.org/officeDocument/2006/relationships/hyperlink" Target="http://www.huffingtonpost.com/2013/12/13/arapahoe-high-school-shooting_n_4441538.html" TargetMode="External"/><Relationship Id="rId44" Type="http://schemas.openxmlformats.org/officeDocument/2006/relationships/hyperlink" Target="http://www.denverpost.com/news/ci_24724553/arapahoe-high-school-shooting-sheriffs-office-interview-hundreds" TargetMode="External"/><Relationship Id="rId45" Type="http://schemas.openxmlformats.org/officeDocument/2006/relationships/hyperlink" Target="http://www.cnn.com/2013/12/21/us/colorado-arapahoe-shooting-death/" TargetMode="External"/><Relationship Id="rId46" Type="http://schemas.openxmlformats.org/officeDocument/2006/relationships/hyperlink" Target="https://www.google.com/search?client=safari&amp;rls=en&amp;q=Apostolic+Revival+Center+Christian+School+Florida&amp;ie=UTF-8&amp;oe=UTF-8" TargetMode="External"/><Relationship Id="rId47" Type="http://schemas.openxmlformats.org/officeDocument/2006/relationships/hyperlink" Target="http://www.nydailynews.com/news/national/new-mexico-school-shooter-chose-victims-random-police-article-1.1580998" TargetMode="External"/><Relationship Id="rId48" Type="http://schemas.openxmlformats.org/officeDocument/2006/relationships/hyperlink" Target="http://www.foxnews.com/us/2014/01/15/police-respond-to-report-shooting-at-new-mexico-middle-school/" TargetMode="External"/><Relationship Id="rId49" Type="http://schemas.openxmlformats.org/officeDocument/2006/relationships/hyperlink" Target="http://www.cnn.com/2014/01/16/justice/new-mexico-school-shooting/" TargetMode="External"/><Relationship Id="rId1" Type="http://schemas.openxmlformats.org/officeDocument/2006/relationships/hyperlink" Target="http://www.nydailynews.com/news/national/teen-opened-fire-california-high-school-adult-article-1.1239975" TargetMode="External"/><Relationship Id="rId2" Type="http://schemas.openxmlformats.org/officeDocument/2006/relationships/hyperlink" Target="http://www.winknews.com/Local-Florida/2013-01-08/FMPD-identifies-victim-in-shooting-near-Christian-school" TargetMode="External"/><Relationship Id="rId3" Type="http://schemas.openxmlformats.org/officeDocument/2006/relationships/hyperlink" Target="http://www.nbc-2.com/story/20521142/body-found" TargetMode="External"/><Relationship Id="rId4" Type="http://schemas.openxmlformats.org/officeDocument/2006/relationships/hyperlink" Target="https://www.google.com/search?client=safari&amp;rls=en&amp;q=Apostolic+Revival+Center+Christian+School+Florida&amp;ie=UTF-8&amp;oe=UTF-8" TargetMode="External"/><Relationship Id="rId5" Type="http://schemas.openxmlformats.org/officeDocument/2006/relationships/hyperlink" Target="http://www.ksdk.com/news/article/357182/3/Two-people-shot-at-downtown-business-school" TargetMode="External"/><Relationship Id="rId6" Type="http://schemas.openxmlformats.org/officeDocument/2006/relationships/hyperlink" Target="http://www.huffingtonpost.com/2013/01/16/sean-johnson-assault-st-louis_n_2489249.html" TargetMode="External"/><Relationship Id="rId7" Type="http://schemas.openxmlformats.org/officeDocument/2006/relationships/hyperlink" Target="http://www.stltoday.com/news/local/metro/shooter-at-st-louis-career-college-used-gun-with-serial/article_592649ae-d2ed-5627-a175-779dc8592ec0.html" TargetMode="External"/><Relationship Id="rId8" Type="http://schemas.openxmlformats.org/officeDocument/2006/relationships/hyperlink" Target="https://www.google.com/search?client=safari&amp;rls=en&amp;q=Apostolic+Revival+Center+Christian+School+Florida&amp;ie=UTF-8&amp;oe=UTF-8" TargetMode="External"/><Relationship Id="rId9" Type="http://schemas.openxmlformats.org/officeDocument/2006/relationships/hyperlink" Target="https://www.google.com/search?client=safari&amp;rls=en&amp;q=Apostolic+Revival+Center+Christian+School+Florida&amp;ie=UTF-8&amp;oe=UTF-8" TargetMode="External"/><Relationship Id="rId30" Type="http://schemas.openxmlformats.org/officeDocument/2006/relationships/hyperlink" Target="http://www.journalnow.com/news/local/article_247ee7d0-11a4-11e3-b183-001a4bcf6878.html" TargetMode="External"/><Relationship Id="rId31" Type="http://schemas.openxmlformats.org/officeDocument/2006/relationships/hyperlink" Target="https://www.google.com/search?client=safari&amp;rls=en&amp;q=Apostolic+Revival+Center+Christian+School+Florida&amp;ie=UTF-8&amp;oe=UTF-8" TargetMode="External"/><Relationship Id="rId32" Type="http://schemas.openxmlformats.org/officeDocument/2006/relationships/hyperlink" Target="http://www.wftv.com/news/news/local/teen-shot-agape-christian-academy-pine-hills/nbF7Q/" TargetMode="External"/><Relationship Id="rId33" Type="http://schemas.openxmlformats.org/officeDocument/2006/relationships/hyperlink" Target="http://www.heavy.com/news/2013/10/agape-christian-academy-shooting-injured-pine-hills/" TargetMode="External"/><Relationship Id="rId34" Type="http://schemas.openxmlformats.org/officeDocument/2006/relationships/hyperlink" Target="https://www.google.com/search?client=safari&amp;rls=en&amp;q=Apostolic+Revival+Center+Christian+School+Florida&amp;ie=UTF-8&amp;oe=UTF-8" TargetMode="External"/><Relationship Id="rId35" Type="http://schemas.openxmlformats.org/officeDocument/2006/relationships/hyperlink" Target="http://www.cnn.com/2013/10/24/justice/nevada-school-shooting-survivor/" TargetMode="External"/><Relationship Id="rId36" Type="http://schemas.openxmlformats.org/officeDocument/2006/relationships/hyperlink" Target="http://www.cnn.com/2013/10/22/justice/nevada-middle-school-shooting/" TargetMode="External"/><Relationship Id="rId37" Type="http://schemas.openxmlformats.org/officeDocument/2006/relationships/hyperlink" Target="http://www.nbcnews.com/news/us-news/police-search-motive-nevada-middle-school-shooting-left-two-dead-v21078129" TargetMode="External"/><Relationship Id="rId38" Type="http://schemas.openxmlformats.org/officeDocument/2006/relationships/hyperlink" Target="https://www.google.com/search?client=safari&amp;rls=en&amp;q=Apostolic+Revival+Center+Christian+School+Florida&amp;ie=UTF-8&amp;oe=UTF-8" TargetMode="External"/><Relationship Id="rId39" Type="http://schemas.openxmlformats.org/officeDocument/2006/relationships/hyperlink" Target="http://www.myfoxatlanta.com/story/23873227/stephenson-high-football-player-shot-on-campus" TargetMode="External"/><Relationship Id="rId70" Type="http://schemas.openxmlformats.org/officeDocument/2006/relationships/vmlDrawing" Target="../drawings/vmlDrawing1.vml"/><Relationship Id="rId71" Type="http://schemas.openxmlformats.org/officeDocument/2006/relationships/comments" Target="../comments1.xml"/><Relationship Id="rId20" Type="http://schemas.openxmlformats.org/officeDocument/2006/relationships/hyperlink" Target="http://en.wikipedia.org/wiki/2013_Santa_Monica_shooting" TargetMode="External"/><Relationship Id="rId21" Type="http://schemas.openxmlformats.org/officeDocument/2006/relationships/hyperlink" Target="https://www.google.com/search?client=safari&amp;rls=en&amp;q=Apostolic+Revival+Center+Christian+School+Florida&amp;ie=UTF-8&amp;oe=UTF-8" TargetMode="External"/><Relationship Id="rId22" Type="http://schemas.openxmlformats.org/officeDocument/2006/relationships/hyperlink" Target="http://abclocal.go.com/kabc/story?id=9138446" TargetMode="External"/><Relationship Id="rId23" Type="http://schemas.openxmlformats.org/officeDocument/2006/relationships/hyperlink" Target="http://www.huffingtonpost.com/2013/06/07/santa-monica-college-shooting_n_3404689.html" TargetMode="External"/><Relationship Id="rId24" Type="http://schemas.openxmlformats.org/officeDocument/2006/relationships/hyperlink" Target="https://www.google.com/search?client=safari&amp;rls=en&amp;q=Apostolic+Revival+Center+Christian+School+Florida&amp;ie=UTF-8&amp;oe=UTF-8" TargetMode="External"/><Relationship Id="rId25" Type="http://schemas.openxmlformats.org/officeDocument/2006/relationships/hyperlink" Target="http://www.palmbeachpost.com/news/news/dreyfoos-school-custodian-found-dead-did-everythin/nYQTC/" TargetMode="External"/><Relationship Id="rId26" Type="http://schemas.openxmlformats.org/officeDocument/2006/relationships/hyperlink" Target="http://www.upi.com/Top_News/Blog/2013/06/19/2-Bodies-found-at-Dreyfoos-School-of-the-Arts-in-Florida/8281371668114/" TargetMode="External"/><Relationship Id="rId27" Type="http://schemas.openxmlformats.org/officeDocument/2006/relationships/hyperlink" Target="https://www.google.com/search?client=safari&amp;rls=en&amp;q=Apostolic+Revival+Center+Christian+School+Florida&amp;ie=UTF-8&amp;oe=UTF-8" TargetMode="External"/><Relationship Id="rId28" Type="http://schemas.openxmlformats.org/officeDocument/2006/relationships/hyperlink" Target="http://www.huffingtonpost.com/2013/08/30/carver-high-school-shooting_n_3845163.html" TargetMode="External"/><Relationship Id="rId29" Type="http://schemas.openxmlformats.org/officeDocument/2006/relationships/hyperlink" Target="http://www.cbsnews.com/news/nc-school-shooting-1-injured-after-shots-fired-at-a-winston-salem-high-school-student-in-custody-report-says/" TargetMode="External"/><Relationship Id="rId60" Type="http://schemas.openxmlformats.org/officeDocument/2006/relationships/hyperlink" Target="http://www.wsmv.com/story/24569556/tsu-police-investigating-shooting-on-campus" TargetMode="External"/><Relationship Id="rId61" Type="http://schemas.openxmlformats.org/officeDocument/2006/relationships/hyperlink" Target="http://www.tennessean.com/article/20140128/NEWS03/301280145/Update-Victim-shot-leg-TSU-suffers-non-fatal-injuries" TargetMode="External"/><Relationship Id="rId62" Type="http://schemas.openxmlformats.org/officeDocument/2006/relationships/hyperlink" Target="http://www.clickorlando.com/news/at-least-1-shot-at-eastern-florida-state-college-in-palm-bay/-/1637132/24202350/-/2jrrrz/-/index.html" TargetMode="External"/><Relationship Id="rId10" Type="http://schemas.openxmlformats.org/officeDocument/2006/relationships/hyperlink" Target="http://news.msn.com/us/3-killed-in-kentucky-college-shooting" TargetMode="External"/><Relationship Id="rId11" Type="http://schemas.openxmlformats.org/officeDocument/2006/relationships/hyperlink" Target="http://www.huffingtonpost.com/2013/01/17/dalton-stidham-hazard-shooting_n_2494539.html" TargetMode="External"/><Relationship Id="rId12" Type="http://schemas.openxmlformats.org/officeDocument/2006/relationships/hyperlink" Target="http://www.wkyt.com/wymt/home/headlines/Police-Two-dead-in-shooting-at-Hazard-Community-Technical-College-18703337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workbookViewId="0">
      <selection activeCell="F41" sqref="F41"/>
    </sheetView>
  </sheetViews>
  <sheetFormatPr baseColWidth="10" defaultRowHeight="15" x14ac:dyDescent="0"/>
  <sheetData>
    <row r="1" spans="1:5" ht="45">
      <c r="A1" s="11" t="s">
        <v>666</v>
      </c>
      <c r="B1" s="16" t="s">
        <v>665</v>
      </c>
      <c r="C1" s="16" t="s">
        <v>657</v>
      </c>
      <c r="D1" s="16" t="s">
        <v>656</v>
      </c>
      <c r="E1" s="16" t="s">
        <v>671</v>
      </c>
    </row>
    <row r="2" spans="1:5">
      <c r="A2" t="s">
        <v>672</v>
      </c>
      <c r="B2">
        <v>33</v>
      </c>
      <c r="C2">
        <v>31</v>
      </c>
      <c r="D2">
        <f>B2-C2</f>
        <v>2</v>
      </c>
      <c r="E2">
        <v>17</v>
      </c>
    </row>
    <row r="3" spans="1:5">
      <c r="A3" t="s">
        <v>673</v>
      </c>
      <c r="B3">
        <v>39</v>
      </c>
      <c r="C3">
        <v>38</v>
      </c>
      <c r="D3">
        <f t="shared" ref="D3:D23" si="0">B3-C3</f>
        <v>1</v>
      </c>
      <c r="E3">
        <v>30</v>
      </c>
    </row>
    <row r="4" spans="1:5">
      <c r="A4" t="s">
        <v>674</v>
      </c>
      <c r="B4">
        <v>9</v>
      </c>
      <c r="C4">
        <v>9</v>
      </c>
      <c r="D4">
        <f t="shared" si="0"/>
        <v>0</v>
      </c>
      <c r="E4">
        <v>7</v>
      </c>
    </row>
    <row r="5" spans="1:5">
      <c r="A5" t="s">
        <v>675</v>
      </c>
      <c r="B5">
        <v>30</v>
      </c>
      <c r="C5">
        <v>30</v>
      </c>
      <c r="D5">
        <f t="shared" si="0"/>
        <v>0</v>
      </c>
      <c r="E5">
        <v>15</v>
      </c>
    </row>
    <row r="6" spans="1:5">
      <c r="A6" t="s">
        <v>676</v>
      </c>
      <c r="B6">
        <v>23</v>
      </c>
      <c r="C6">
        <v>18</v>
      </c>
      <c r="D6">
        <f t="shared" si="0"/>
        <v>5</v>
      </c>
      <c r="E6">
        <v>16</v>
      </c>
    </row>
    <row r="7" spans="1:5">
      <c r="A7" t="s">
        <v>677</v>
      </c>
      <c r="B7">
        <v>27</v>
      </c>
      <c r="C7">
        <v>27</v>
      </c>
      <c r="D7">
        <f t="shared" si="0"/>
        <v>0</v>
      </c>
      <c r="E7">
        <v>15</v>
      </c>
    </row>
    <row r="8" spans="1:5">
      <c r="A8" t="s">
        <v>678</v>
      </c>
      <c r="B8">
        <v>27</v>
      </c>
      <c r="C8">
        <v>26</v>
      </c>
      <c r="D8">
        <f t="shared" si="0"/>
        <v>1</v>
      </c>
      <c r="E8">
        <v>6</v>
      </c>
    </row>
    <row r="9" spans="1:5">
      <c r="A9" t="s">
        <v>679</v>
      </c>
      <c r="B9">
        <v>19</v>
      </c>
      <c r="C9">
        <v>19</v>
      </c>
      <c r="D9">
        <f t="shared" si="0"/>
        <v>0</v>
      </c>
      <c r="E9">
        <v>11</v>
      </c>
    </row>
    <row r="10" spans="1:5">
      <c r="A10" t="s">
        <v>680</v>
      </c>
      <c r="B10">
        <v>18</v>
      </c>
      <c r="C10">
        <v>16</v>
      </c>
      <c r="D10">
        <f t="shared" si="0"/>
        <v>2</v>
      </c>
      <c r="E10">
        <v>11</v>
      </c>
    </row>
    <row r="11" spans="1:5">
      <c r="A11" t="s">
        <v>681</v>
      </c>
      <c r="B11">
        <v>5</v>
      </c>
      <c r="C11">
        <v>4</v>
      </c>
      <c r="D11">
        <f t="shared" si="0"/>
        <v>1</v>
      </c>
      <c r="E11">
        <v>2</v>
      </c>
    </row>
    <row r="12" spans="1:5">
      <c r="A12" t="s">
        <v>682</v>
      </c>
      <c r="B12">
        <v>24</v>
      </c>
      <c r="C12">
        <v>18</v>
      </c>
      <c r="D12">
        <f t="shared" si="0"/>
        <v>6</v>
      </c>
      <c r="E12">
        <v>8</v>
      </c>
    </row>
    <row r="13" spans="1:5">
      <c r="A13" t="s">
        <v>683</v>
      </c>
      <c r="B13">
        <v>24</v>
      </c>
      <c r="C13">
        <v>23</v>
      </c>
      <c r="D13">
        <f t="shared" si="0"/>
        <v>1</v>
      </c>
      <c r="E13">
        <v>16</v>
      </c>
    </row>
    <row r="14" spans="1:5">
      <c r="A14" t="s">
        <v>684</v>
      </c>
      <c r="B14">
        <v>14</v>
      </c>
      <c r="C14">
        <v>14</v>
      </c>
      <c r="D14">
        <f t="shared" si="0"/>
        <v>0</v>
      </c>
      <c r="E14">
        <v>6</v>
      </c>
    </row>
    <row r="15" spans="1:5">
      <c r="A15" t="s">
        <v>685</v>
      </c>
      <c r="B15">
        <v>2</v>
      </c>
      <c r="C15">
        <v>2</v>
      </c>
      <c r="D15">
        <f t="shared" si="0"/>
        <v>0</v>
      </c>
      <c r="E15">
        <v>2</v>
      </c>
    </row>
    <row r="16" spans="1:5">
      <c r="A16" t="s">
        <v>686</v>
      </c>
      <c r="B16">
        <v>17</v>
      </c>
      <c r="C16">
        <v>15</v>
      </c>
      <c r="D16">
        <f t="shared" si="0"/>
        <v>2</v>
      </c>
      <c r="E16">
        <v>7</v>
      </c>
    </row>
    <row r="17" spans="1:5">
      <c r="A17" t="s">
        <v>687</v>
      </c>
      <c r="B17">
        <v>37</v>
      </c>
      <c r="C17">
        <v>3</v>
      </c>
      <c r="D17">
        <f t="shared" si="0"/>
        <v>34</v>
      </c>
      <c r="E17">
        <v>2</v>
      </c>
    </row>
    <row r="18" spans="1:5">
      <c r="A18" t="s">
        <v>688</v>
      </c>
      <c r="B18">
        <v>20</v>
      </c>
      <c r="C18">
        <v>11</v>
      </c>
      <c r="D18">
        <f t="shared" si="0"/>
        <v>9</v>
      </c>
      <c r="E18">
        <v>6</v>
      </c>
    </row>
    <row r="19" spans="1:5">
      <c r="A19" t="s">
        <v>689</v>
      </c>
      <c r="B19">
        <v>8</v>
      </c>
      <c r="C19">
        <v>6</v>
      </c>
      <c r="D19">
        <f t="shared" si="0"/>
        <v>2</v>
      </c>
      <c r="E19">
        <v>6</v>
      </c>
    </row>
    <row r="20" spans="1:5">
      <c r="A20" t="s">
        <v>690</v>
      </c>
      <c r="B20">
        <v>5</v>
      </c>
      <c r="C20">
        <v>2</v>
      </c>
      <c r="D20">
        <f t="shared" si="0"/>
        <v>3</v>
      </c>
      <c r="E20">
        <v>1</v>
      </c>
    </row>
    <row r="21" spans="1:5">
      <c r="A21" t="s">
        <v>691</v>
      </c>
      <c r="B21">
        <v>5</v>
      </c>
      <c r="C21">
        <v>3</v>
      </c>
      <c r="D21">
        <f t="shared" si="0"/>
        <v>2</v>
      </c>
      <c r="E21">
        <v>1</v>
      </c>
    </row>
    <row r="22" spans="1:5">
      <c r="A22" t="s">
        <v>692</v>
      </c>
      <c r="B22">
        <v>37</v>
      </c>
      <c r="C22">
        <v>30</v>
      </c>
      <c r="D22">
        <f t="shared" si="0"/>
        <v>7</v>
      </c>
      <c r="E22">
        <v>3</v>
      </c>
    </row>
    <row r="23" spans="1:5">
      <c r="A23" t="s">
        <v>693</v>
      </c>
      <c r="B23">
        <v>6</v>
      </c>
      <c r="C23">
        <v>3</v>
      </c>
      <c r="D23">
        <f t="shared" si="0"/>
        <v>3</v>
      </c>
      <c r="E23">
        <v>2</v>
      </c>
    </row>
    <row r="24" spans="1:5">
      <c r="A24" t="s">
        <v>667</v>
      </c>
      <c r="B24">
        <v>10</v>
      </c>
      <c r="C24">
        <v>5</v>
      </c>
      <c r="D24">
        <v>5</v>
      </c>
      <c r="E24" s="3">
        <v>2</v>
      </c>
    </row>
    <row r="25" spans="1:5">
      <c r="A25" t="s">
        <v>668</v>
      </c>
      <c r="B25">
        <v>16</v>
      </c>
      <c r="C25">
        <v>2</v>
      </c>
      <c r="D25">
        <v>14</v>
      </c>
      <c r="E25" s="3">
        <v>2</v>
      </c>
    </row>
    <row r="26" spans="1:5">
      <c r="A26" t="s">
        <v>669</v>
      </c>
      <c r="B26">
        <v>10</v>
      </c>
      <c r="C26">
        <v>7</v>
      </c>
      <c r="D26">
        <v>3</v>
      </c>
      <c r="E26" s="3">
        <v>6</v>
      </c>
    </row>
    <row r="27" spans="1:5">
      <c r="A27" s="14" t="s">
        <v>694</v>
      </c>
      <c r="B27">
        <f>33*(11/7)</f>
        <v>51.857142857142854</v>
      </c>
      <c r="C27">
        <f>24*(11/7)</f>
        <v>37.714285714285715</v>
      </c>
      <c r="D27">
        <v>9</v>
      </c>
      <c r="E27" s="13">
        <v>6</v>
      </c>
    </row>
    <row r="29" spans="1:5">
      <c r="B29">
        <f>SUM(B2:B27)</f>
        <v>516.85714285714289</v>
      </c>
      <c r="C29">
        <f t="shared" ref="C29:E29" si="1">SUM(C2:C27)</f>
        <v>399.71428571428572</v>
      </c>
      <c r="D29">
        <f t="shared" si="1"/>
        <v>112</v>
      </c>
      <c r="E29">
        <f t="shared" si="1"/>
        <v>206</v>
      </c>
    </row>
    <row r="32" spans="1:5">
      <c r="C32">
        <f>C29/(C29+D29)</f>
        <v>0.78112786152987157</v>
      </c>
    </row>
  </sheetData>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workbookViewId="0">
      <pane ySplit="1" topLeftCell="A2" activePane="bottomLeft" state="frozen"/>
      <selection pane="bottomLeft" activeCell="A2" sqref="A2:XFD20"/>
    </sheetView>
  </sheetViews>
  <sheetFormatPr baseColWidth="10" defaultRowHeight="15" x14ac:dyDescent="0"/>
  <cols>
    <col min="1" max="2" width="10.83203125" style="3"/>
    <col min="3" max="4" width="10.83203125" style="3" customWidth="1"/>
    <col min="5" max="5" width="35.5" style="3" customWidth="1"/>
    <col min="6" max="9" width="10.83203125" style="3" customWidth="1"/>
    <col min="10" max="10" width="10.83203125" style="5" customWidth="1"/>
    <col min="11" max="12" width="10.83203125" style="3" customWidth="1"/>
    <col min="13" max="13" width="10.83203125" style="3"/>
    <col min="14" max="28" width="10.83203125" style="3" customWidth="1"/>
    <col min="29" max="16384" width="10.83203125" style="3"/>
  </cols>
  <sheetData>
    <row r="1" spans="1:32" ht="75">
      <c r="A1" s="11" t="s">
        <v>1</v>
      </c>
      <c r="B1" s="11"/>
      <c r="C1" s="11" t="s">
        <v>2</v>
      </c>
      <c r="D1" s="11" t="s">
        <v>3</v>
      </c>
      <c r="E1" s="11" t="s">
        <v>4</v>
      </c>
      <c r="F1" s="11" t="s">
        <v>5</v>
      </c>
      <c r="G1" s="11" t="s">
        <v>6</v>
      </c>
      <c r="H1" s="11" t="s">
        <v>7</v>
      </c>
      <c r="I1" s="11" t="s">
        <v>8</v>
      </c>
      <c r="J1" s="12" t="s">
        <v>9</v>
      </c>
      <c r="K1" s="1" t="s">
        <v>10</v>
      </c>
      <c r="L1" s="16" t="s">
        <v>382</v>
      </c>
      <c r="M1" s="16" t="s">
        <v>660</v>
      </c>
      <c r="N1" s="16" t="s">
        <v>658</v>
      </c>
      <c r="O1" s="11" t="s">
        <v>11</v>
      </c>
      <c r="P1" s="1" t="s">
        <v>12</v>
      </c>
      <c r="Q1" s="1" t="s">
        <v>13</v>
      </c>
      <c r="R1" s="1" t="s">
        <v>14</v>
      </c>
      <c r="S1" s="1" t="s">
        <v>15</v>
      </c>
      <c r="T1" s="1" t="s">
        <v>16</v>
      </c>
      <c r="U1" s="1" t="s">
        <v>17</v>
      </c>
      <c r="V1" s="1" t="s">
        <v>18</v>
      </c>
      <c r="W1" s="1" t="s">
        <v>19</v>
      </c>
      <c r="X1" s="1" t="s">
        <v>20</v>
      </c>
      <c r="Y1" s="2" t="s">
        <v>21</v>
      </c>
      <c r="AC1" s="16" t="s">
        <v>665</v>
      </c>
      <c r="AD1" s="16" t="s">
        <v>657</v>
      </c>
      <c r="AE1" s="16" t="s">
        <v>656</v>
      </c>
      <c r="AF1" s="16" t="s">
        <v>671</v>
      </c>
    </row>
    <row r="2" spans="1:32" s="13" customFormat="1">
      <c r="A2" s="14">
        <v>43145</v>
      </c>
      <c r="B2" s="14" t="s">
        <v>661</v>
      </c>
      <c r="C2" s="13" t="s">
        <v>23</v>
      </c>
      <c r="D2" s="13" t="s">
        <v>24</v>
      </c>
      <c r="E2" s="13" t="s">
        <v>25</v>
      </c>
      <c r="F2" s="13" t="s">
        <v>26</v>
      </c>
      <c r="G2" s="15" t="s">
        <v>657</v>
      </c>
      <c r="H2" s="13" t="s">
        <v>28</v>
      </c>
      <c r="I2" s="13" t="s">
        <v>383</v>
      </c>
      <c r="J2" s="15">
        <v>19</v>
      </c>
      <c r="K2" s="13" t="s">
        <v>29</v>
      </c>
      <c r="L2" s="13">
        <v>17</v>
      </c>
      <c r="M2" s="13">
        <v>17</v>
      </c>
      <c r="N2" s="13">
        <v>0</v>
      </c>
      <c r="O2" s="13">
        <v>15</v>
      </c>
      <c r="P2" s="13" t="s">
        <v>30</v>
      </c>
      <c r="Q2" s="13">
        <v>0</v>
      </c>
      <c r="R2" s="13">
        <v>0</v>
      </c>
      <c r="S2" s="13">
        <v>0</v>
      </c>
      <c r="T2" s="13" t="s">
        <v>31</v>
      </c>
      <c r="U2" s="13" t="s">
        <v>384</v>
      </c>
      <c r="V2" s="13" t="s">
        <v>46</v>
      </c>
      <c r="W2" s="13" t="s">
        <v>385</v>
      </c>
      <c r="X2" s="13" t="s">
        <v>46</v>
      </c>
      <c r="Y2" s="13" t="s">
        <v>386</v>
      </c>
      <c r="Z2" s="13" t="s">
        <v>387</v>
      </c>
      <c r="AA2" s="13" t="s">
        <v>388</v>
      </c>
      <c r="AC2" s="13">
        <f>SUMIF(B:B,B2,M:M)</f>
        <v>33</v>
      </c>
      <c r="AD2" s="13">
        <f>M2+M3+M4+M9+M10+M15</f>
        <v>24</v>
      </c>
      <c r="AE2" s="13">
        <f>M5+M6+M7+M8+M11+M12+M13+M14</f>
        <v>9</v>
      </c>
      <c r="AF2" s="13">
        <v>6</v>
      </c>
    </row>
    <row r="3" spans="1:32">
      <c r="A3" s="4">
        <v>43131</v>
      </c>
      <c r="B3" s="14" t="s">
        <v>661</v>
      </c>
      <c r="C3" s="3" t="s">
        <v>32</v>
      </c>
      <c r="D3" s="3" t="s">
        <v>33</v>
      </c>
      <c r="E3" s="3" t="s">
        <v>34</v>
      </c>
      <c r="F3" s="3" t="s">
        <v>26</v>
      </c>
      <c r="G3" s="15" t="s">
        <v>657</v>
      </c>
      <c r="H3" s="3" t="s">
        <v>35</v>
      </c>
      <c r="J3" s="5" t="s">
        <v>557</v>
      </c>
      <c r="K3" s="3" t="s">
        <v>29</v>
      </c>
      <c r="L3" s="3">
        <v>1</v>
      </c>
      <c r="M3" s="3">
        <v>1</v>
      </c>
      <c r="N3" s="13">
        <v>0</v>
      </c>
      <c r="O3" s="3">
        <v>0</v>
      </c>
      <c r="P3" s="3" t="s">
        <v>389</v>
      </c>
      <c r="R3" s="3">
        <v>0</v>
      </c>
      <c r="S3" s="3">
        <v>0</v>
      </c>
      <c r="T3" s="3" t="s">
        <v>54</v>
      </c>
      <c r="U3" s="3" t="s">
        <v>390</v>
      </c>
      <c r="V3" s="3" t="s">
        <v>633</v>
      </c>
      <c r="W3" s="3" t="s">
        <v>117</v>
      </c>
      <c r="X3" s="3" t="s">
        <v>46</v>
      </c>
      <c r="Y3" s="3" t="s">
        <v>392</v>
      </c>
      <c r="Z3" s="3" t="s">
        <v>393</v>
      </c>
      <c r="AC3" s="13">
        <f t="shared" ref="AC3:AC39" si="0">SUMIF(B:B,B3,M:M)</f>
        <v>33</v>
      </c>
      <c r="AD3" s="3">
        <f>M2+M3+M4+M9+M10+M15</f>
        <v>24</v>
      </c>
      <c r="AE3" s="3">
        <f>M5+M6+M7+M8+M11+M12+M13+M14</f>
        <v>9</v>
      </c>
      <c r="AF3" s="3">
        <v>6</v>
      </c>
    </row>
    <row r="4" spans="1:32">
      <c r="A4" s="4">
        <v>43123</v>
      </c>
      <c r="B4" s="14" t="s">
        <v>661</v>
      </c>
      <c r="C4" s="3" t="s">
        <v>36</v>
      </c>
      <c r="D4" s="3" t="s">
        <v>37</v>
      </c>
      <c r="E4" s="3" t="s">
        <v>38</v>
      </c>
      <c r="F4" s="3" t="s">
        <v>26</v>
      </c>
      <c r="G4" s="15" t="s">
        <v>657</v>
      </c>
      <c r="H4" s="3" t="s">
        <v>39</v>
      </c>
      <c r="I4" s="3" t="s">
        <v>394</v>
      </c>
      <c r="J4" s="5">
        <v>15</v>
      </c>
      <c r="K4" s="3" t="s">
        <v>29</v>
      </c>
      <c r="L4" s="3">
        <v>2</v>
      </c>
      <c r="M4" s="3">
        <v>2</v>
      </c>
      <c r="N4" s="13">
        <v>0</v>
      </c>
      <c r="O4" s="3">
        <v>18</v>
      </c>
      <c r="P4" s="3" t="s">
        <v>395</v>
      </c>
      <c r="Q4" s="3">
        <v>0</v>
      </c>
      <c r="R4" s="3">
        <v>0</v>
      </c>
      <c r="S4" s="3">
        <v>0</v>
      </c>
      <c r="T4" s="3" t="s">
        <v>116</v>
      </c>
      <c r="U4" s="3" t="s">
        <v>396</v>
      </c>
      <c r="V4" s="3" t="s">
        <v>46</v>
      </c>
      <c r="W4" s="3" t="s">
        <v>397</v>
      </c>
      <c r="X4" s="3" t="s">
        <v>46</v>
      </c>
      <c r="Y4" s="3" t="s">
        <v>398</v>
      </c>
      <c r="Z4" s="3" t="s">
        <v>399</v>
      </c>
      <c r="AA4" s="3" t="s">
        <v>400</v>
      </c>
      <c r="AB4" s="3" t="s">
        <v>401</v>
      </c>
      <c r="AC4" s="13">
        <f t="shared" si="0"/>
        <v>33</v>
      </c>
      <c r="AD4" s="3">
        <f>M2+M3+M4+M9+M10+M15</f>
        <v>24</v>
      </c>
      <c r="AE4" s="3">
        <f>M5+M6+M7+M8+M11+M12+M13+M14</f>
        <v>9</v>
      </c>
      <c r="AF4" s="3">
        <v>6</v>
      </c>
    </row>
    <row r="5" spans="1:32">
      <c r="A5" s="4">
        <v>43120</v>
      </c>
      <c r="B5" s="14" t="s">
        <v>661</v>
      </c>
      <c r="C5" s="3" t="s">
        <v>40</v>
      </c>
      <c r="D5" s="3" t="s">
        <v>41</v>
      </c>
      <c r="E5" s="3" t="s">
        <v>42</v>
      </c>
      <c r="F5" s="3" t="s">
        <v>43</v>
      </c>
      <c r="G5" s="5" t="s">
        <v>656</v>
      </c>
      <c r="H5" s="3" t="s">
        <v>45</v>
      </c>
      <c r="I5" s="3" t="s">
        <v>402</v>
      </c>
      <c r="J5" s="5">
        <v>21</v>
      </c>
      <c r="K5" s="3" t="s">
        <v>29</v>
      </c>
      <c r="L5" s="3">
        <v>1</v>
      </c>
      <c r="M5" s="3">
        <v>1</v>
      </c>
      <c r="N5" s="13">
        <v>0</v>
      </c>
      <c r="O5" s="3">
        <v>0</v>
      </c>
      <c r="P5" s="3" t="s">
        <v>403</v>
      </c>
      <c r="Q5" s="3">
        <v>0</v>
      </c>
      <c r="R5" s="3">
        <v>0</v>
      </c>
      <c r="S5" s="3">
        <v>0</v>
      </c>
      <c r="T5" s="3" t="s">
        <v>54</v>
      </c>
      <c r="U5" s="3" t="s">
        <v>404</v>
      </c>
      <c r="V5" s="3" t="s">
        <v>46</v>
      </c>
      <c r="W5" s="3" t="s">
        <v>405</v>
      </c>
      <c r="X5" s="3" t="s">
        <v>46</v>
      </c>
      <c r="Y5" s="3" t="s">
        <v>406</v>
      </c>
      <c r="Z5" s="3" t="s">
        <v>407</v>
      </c>
      <c r="AA5" s="3" t="s">
        <v>408</v>
      </c>
      <c r="AC5" s="13">
        <f t="shared" si="0"/>
        <v>33</v>
      </c>
      <c r="AD5" s="3">
        <f>M2+M3+M4+M9+M10+M15</f>
        <v>24</v>
      </c>
      <c r="AE5" s="3">
        <f>M5+M6+M7+M8+M11+M12+M13+M14</f>
        <v>9</v>
      </c>
    </row>
    <row r="6" spans="1:32">
      <c r="A6" s="4">
        <v>43112</v>
      </c>
      <c r="B6" s="14" t="s">
        <v>661</v>
      </c>
      <c r="C6" s="3" t="s">
        <v>48</v>
      </c>
      <c r="D6" s="3" t="s">
        <v>49</v>
      </c>
      <c r="E6" s="3" t="s">
        <v>50</v>
      </c>
      <c r="F6" s="3" t="s">
        <v>43</v>
      </c>
      <c r="G6" s="5" t="s">
        <v>656</v>
      </c>
      <c r="H6" s="3" t="s">
        <v>51</v>
      </c>
      <c r="I6" s="3" t="s">
        <v>52</v>
      </c>
      <c r="J6" s="5">
        <v>21</v>
      </c>
      <c r="K6" s="3" t="s">
        <v>29</v>
      </c>
      <c r="L6" s="3">
        <v>1</v>
      </c>
      <c r="M6" s="3">
        <v>1</v>
      </c>
      <c r="N6" s="13">
        <v>0</v>
      </c>
      <c r="O6" s="3">
        <v>0</v>
      </c>
      <c r="P6" s="3" t="s">
        <v>53</v>
      </c>
      <c r="Q6" s="3">
        <v>0</v>
      </c>
      <c r="R6" s="3">
        <v>0</v>
      </c>
      <c r="S6" s="3">
        <v>0</v>
      </c>
      <c r="T6" s="3" t="s">
        <v>54</v>
      </c>
      <c r="U6" s="3" t="s">
        <v>55</v>
      </c>
      <c r="V6" s="3" t="s">
        <v>634</v>
      </c>
      <c r="W6" s="3" t="s">
        <v>57</v>
      </c>
      <c r="X6" s="3" t="s">
        <v>46</v>
      </c>
      <c r="Y6" s="3" t="s">
        <v>58</v>
      </c>
      <c r="Z6" s="3" t="s">
        <v>59</v>
      </c>
      <c r="AC6" s="13">
        <f t="shared" si="0"/>
        <v>33</v>
      </c>
      <c r="AD6" s="3">
        <f>M2+M3+M4+M9+M10+M15</f>
        <v>24</v>
      </c>
      <c r="AE6" s="3">
        <f>M5+M6+M7+M8+M11+M12+M13+M14</f>
        <v>9</v>
      </c>
    </row>
    <row r="7" spans="1:32">
      <c r="A7" s="4">
        <v>43082</v>
      </c>
      <c r="B7" s="14" t="s">
        <v>661</v>
      </c>
      <c r="C7" s="3" t="s">
        <v>62</v>
      </c>
      <c r="D7" s="3" t="s">
        <v>33</v>
      </c>
      <c r="E7" s="3" t="s">
        <v>63</v>
      </c>
      <c r="F7" s="3" t="s">
        <v>43</v>
      </c>
      <c r="G7" s="5" t="s">
        <v>656</v>
      </c>
      <c r="H7" s="3" t="s">
        <v>64</v>
      </c>
      <c r="I7" s="3" t="s">
        <v>410</v>
      </c>
      <c r="J7" s="5">
        <v>52</v>
      </c>
      <c r="K7" s="3" t="s">
        <v>29</v>
      </c>
      <c r="L7" s="3">
        <v>2</v>
      </c>
      <c r="M7" s="3">
        <v>1</v>
      </c>
      <c r="N7" s="13">
        <v>0</v>
      </c>
      <c r="O7" s="3">
        <v>0</v>
      </c>
      <c r="P7" s="3" t="s">
        <v>411</v>
      </c>
      <c r="Q7" s="3">
        <v>0</v>
      </c>
      <c r="R7" s="3">
        <v>1</v>
      </c>
      <c r="S7" s="3">
        <v>0</v>
      </c>
      <c r="T7" s="3" t="s">
        <v>412</v>
      </c>
      <c r="U7" s="3" t="s">
        <v>413</v>
      </c>
      <c r="V7" s="3" t="s">
        <v>414</v>
      </c>
      <c r="W7" s="3" t="s">
        <v>117</v>
      </c>
      <c r="X7" s="3" t="s">
        <v>46</v>
      </c>
      <c r="Y7" s="3" t="s">
        <v>415</v>
      </c>
      <c r="Z7" s="3" t="s">
        <v>416</v>
      </c>
      <c r="AC7" s="13">
        <f t="shared" si="0"/>
        <v>33</v>
      </c>
      <c r="AD7" s="3">
        <f>M2+M3+M4+M9+M10+M15</f>
        <v>24</v>
      </c>
      <c r="AE7" s="3">
        <f>M5+M6+M7+M8+M11+M12+M13+M14</f>
        <v>9</v>
      </c>
    </row>
    <row r="8" spans="1:32">
      <c r="A8" s="4">
        <v>43080</v>
      </c>
      <c r="B8" s="14" t="s">
        <v>661</v>
      </c>
      <c r="C8" s="3" t="s">
        <v>65</v>
      </c>
      <c r="D8" s="3" t="s">
        <v>33</v>
      </c>
      <c r="E8" s="3" t="s">
        <v>66</v>
      </c>
      <c r="F8" s="3" t="s">
        <v>43</v>
      </c>
      <c r="G8" s="5" t="s">
        <v>656</v>
      </c>
      <c r="H8" s="3" t="s">
        <v>67</v>
      </c>
      <c r="I8" s="3" t="s">
        <v>417</v>
      </c>
      <c r="J8" s="5" t="s">
        <v>418</v>
      </c>
      <c r="K8" s="3" t="s">
        <v>419</v>
      </c>
      <c r="L8" s="3">
        <v>1</v>
      </c>
      <c r="M8" s="3">
        <v>1</v>
      </c>
      <c r="N8" s="13">
        <v>0</v>
      </c>
      <c r="O8" s="3">
        <v>0</v>
      </c>
      <c r="P8" s="3" t="s">
        <v>420</v>
      </c>
      <c r="Q8" s="3">
        <v>0</v>
      </c>
      <c r="R8" s="3">
        <v>0</v>
      </c>
      <c r="S8" s="3">
        <v>0</v>
      </c>
      <c r="T8" s="3" t="s">
        <v>346</v>
      </c>
      <c r="U8" s="3" t="s">
        <v>421</v>
      </c>
      <c r="V8" s="3" t="s">
        <v>516</v>
      </c>
      <c r="W8" s="3" t="s">
        <v>423</v>
      </c>
      <c r="X8" s="3" t="s">
        <v>46</v>
      </c>
      <c r="Y8" s="3" t="s">
        <v>424</v>
      </c>
      <c r="Z8" s="3" t="s">
        <v>425</v>
      </c>
      <c r="AC8" s="13">
        <f t="shared" si="0"/>
        <v>33</v>
      </c>
      <c r="AD8" s="3">
        <f>M2+M3+M4+M9+M10+M15</f>
        <v>24</v>
      </c>
      <c r="AE8" s="3">
        <f>M5+M6+M7+M8+M11+M12+M13+M14</f>
        <v>9</v>
      </c>
    </row>
    <row r="9" spans="1:32">
      <c r="A9" s="4">
        <v>43076</v>
      </c>
      <c r="B9" s="14" t="s">
        <v>661</v>
      </c>
      <c r="C9" s="3" t="s">
        <v>68</v>
      </c>
      <c r="D9" s="3" t="s">
        <v>69</v>
      </c>
      <c r="E9" s="3" t="s">
        <v>70</v>
      </c>
      <c r="F9" s="3" t="s">
        <v>26</v>
      </c>
      <c r="G9" s="15" t="s">
        <v>657</v>
      </c>
      <c r="H9" s="3" t="s">
        <v>71</v>
      </c>
      <c r="I9" s="3" t="s">
        <v>72</v>
      </c>
      <c r="J9" s="5">
        <v>21</v>
      </c>
      <c r="K9" s="3" t="s">
        <v>29</v>
      </c>
      <c r="L9" s="3">
        <v>3</v>
      </c>
      <c r="M9" s="3">
        <v>2</v>
      </c>
      <c r="N9" s="13">
        <v>0</v>
      </c>
      <c r="O9" s="3">
        <v>0</v>
      </c>
      <c r="P9" s="3" t="s">
        <v>635</v>
      </c>
      <c r="Q9" s="3">
        <v>0</v>
      </c>
      <c r="R9" s="3">
        <v>1</v>
      </c>
      <c r="S9" s="3">
        <v>0</v>
      </c>
      <c r="T9" s="3" t="s">
        <v>74</v>
      </c>
      <c r="U9" s="3" t="s">
        <v>558</v>
      </c>
      <c r="V9" s="3" t="s">
        <v>46</v>
      </c>
      <c r="W9" s="3" t="s">
        <v>559</v>
      </c>
      <c r="X9" s="3" t="s">
        <v>46</v>
      </c>
      <c r="Y9" s="3" t="s">
        <v>560</v>
      </c>
      <c r="Z9" s="3" t="s">
        <v>561</v>
      </c>
      <c r="AC9" s="13">
        <f t="shared" si="0"/>
        <v>33</v>
      </c>
      <c r="AD9" s="3">
        <f>M2+M3+M4+M9+M10+M15</f>
        <v>24</v>
      </c>
      <c r="AE9" s="3">
        <f>M5+M6+M7+M8+M11+M12+M13+M14</f>
        <v>9</v>
      </c>
      <c r="AF9" s="3">
        <v>6</v>
      </c>
    </row>
    <row r="10" spans="1:32">
      <c r="A10" s="4">
        <v>43074</v>
      </c>
      <c r="B10" s="14" t="s">
        <v>661</v>
      </c>
      <c r="C10" s="3" t="s">
        <v>75</v>
      </c>
      <c r="D10" s="3" t="s">
        <v>76</v>
      </c>
      <c r="E10" s="3" t="s">
        <v>77</v>
      </c>
      <c r="F10" s="3" t="s">
        <v>26</v>
      </c>
      <c r="G10" s="15" t="s">
        <v>657</v>
      </c>
      <c r="H10" s="3" t="s">
        <v>78</v>
      </c>
      <c r="L10" s="3">
        <v>1</v>
      </c>
      <c r="M10" s="3">
        <v>1</v>
      </c>
      <c r="N10" s="13">
        <v>0</v>
      </c>
      <c r="O10" s="3">
        <v>0</v>
      </c>
      <c r="P10" s="3" t="s">
        <v>79</v>
      </c>
      <c r="R10" s="3">
        <v>0</v>
      </c>
      <c r="S10" s="3">
        <v>0</v>
      </c>
      <c r="T10" s="3" t="s">
        <v>54</v>
      </c>
      <c r="U10" s="3" t="s">
        <v>46</v>
      </c>
      <c r="V10" s="3" t="s">
        <v>46</v>
      </c>
      <c r="W10" s="3" t="s">
        <v>80</v>
      </c>
      <c r="X10" s="3" t="s">
        <v>46</v>
      </c>
      <c r="Y10" s="3" t="s">
        <v>81</v>
      </c>
      <c r="Z10" s="3" t="s">
        <v>562</v>
      </c>
      <c r="AC10" s="13">
        <f t="shared" si="0"/>
        <v>33</v>
      </c>
      <c r="AD10" s="3">
        <f>M2+M3+M4+M9+M10+M15</f>
        <v>24</v>
      </c>
      <c r="AE10" s="3">
        <f>M5+M6+M7+M8+M11+M12+M13+M14</f>
        <v>9</v>
      </c>
      <c r="AF10" s="3">
        <v>6</v>
      </c>
    </row>
    <row r="11" spans="1:32">
      <c r="A11" s="4">
        <v>43038</v>
      </c>
      <c r="B11" s="14" t="s">
        <v>661</v>
      </c>
      <c r="C11" s="3" t="s">
        <v>90</v>
      </c>
      <c r="D11" s="3" t="s">
        <v>91</v>
      </c>
      <c r="E11" s="3" t="s">
        <v>92</v>
      </c>
      <c r="F11" s="3" t="s">
        <v>43</v>
      </c>
      <c r="G11" s="5" t="s">
        <v>656</v>
      </c>
      <c r="H11" s="3" t="s">
        <v>93</v>
      </c>
      <c r="I11" s="3" t="s">
        <v>428</v>
      </c>
      <c r="J11" s="5" t="s">
        <v>429</v>
      </c>
      <c r="K11" s="3" t="s">
        <v>430</v>
      </c>
      <c r="L11" s="3">
        <v>1</v>
      </c>
      <c r="M11" s="3">
        <v>1</v>
      </c>
      <c r="N11" s="13">
        <v>0</v>
      </c>
      <c r="O11" s="3">
        <v>1</v>
      </c>
      <c r="P11" s="6" t="s">
        <v>431</v>
      </c>
      <c r="Q11" s="3">
        <v>0</v>
      </c>
      <c r="R11" s="3">
        <v>0</v>
      </c>
      <c r="S11" s="3">
        <v>0</v>
      </c>
      <c r="T11" s="3" t="s">
        <v>432</v>
      </c>
      <c r="U11" s="3" t="s">
        <v>433</v>
      </c>
      <c r="V11" s="3" t="s">
        <v>47</v>
      </c>
      <c r="W11" s="3" t="s">
        <v>435</v>
      </c>
      <c r="X11" s="3" t="s">
        <v>46</v>
      </c>
      <c r="Y11" s="3" t="s">
        <v>436</v>
      </c>
      <c r="Z11" s="3" t="s">
        <v>437</v>
      </c>
      <c r="AC11" s="13">
        <f t="shared" si="0"/>
        <v>33</v>
      </c>
      <c r="AD11" s="3">
        <f>M2+M3+M4+M9+M10+M15</f>
        <v>24</v>
      </c>
      <c r="AE11" s="3">
        <f>M5+M6+M7+M8+M11+M12+M13+M14</f>
        <v>9</v>
      </c>
    </row>
    <row r="12" spans="1:32">
      <c r="A12" s="4">
        <v>43033</v>
      </c>
      <c r="B12" s="14" t="s">
        <v>661</v>
      </c>
      <c r="C12" s="3" t="s">
        <v>94</v>
      </c>
      <c r="D12" s="3" t="s">
        <v>95</v>
      </c>
      <c r="E12" s="3" t="s">
        <v>96</v>
      </c>
      <c r="F12" s="3" t="s">
        <v>43</v>
      </c>
      <c r="G12" s="5" t="s">
        <v>656</v>
      </c>
      <c r="H12" s="3" t="s">
        <v>97</v>
      </c>
      <c r="I12" s="3" t="s">
        <v>438</v>
      </c>
      <c r="J12" s="5">
        <v>19</v>
      </c>
      <c r="K12" s="3" t="s">
        <v>29</v>
      </c>
      <c r="L12" s="3">
        <v>2</v>
      </c>
      <c r="M12" s="3">
        <v>2</v>
      </c>
      <c r="N12" s="13">
        <v>0</v>
      </c>
      <c r="O12" s="3">
        <v>0</v>
      </c>
      <c r="P12" s="3" t="s">
        <v>439</v>
      </c>
      <c r="Q12" s="3">
        <v>0</v>
      </c>
      <c r="R12" s="3">
        <v>0</v>
      </c>
      <c r="S12" s="3">
        <v>0</v>
      </c>
      <c r="T12" s="3" t="s">
        <v>54</v>
      </c>
      <c r="U12" s="3" t="s">
        <v>440</v>
      </c>
      <c r="V12" s="3" t="s">
        <v>633</v>
      </c>
      <c r="W12" s="3" t="s">
        <v>441</v>
      </c>
      <c r="X12" s="3" t="s">
        <v>46</v>
      </c>
      <c r="Y12" s="3" t="s">
        <v>442</v>
      </c>
      <c r="Z12" s="3" t="s">
        <v>443</v>
      </c>
      <c r="AC12" s="13">
        <f t="shared" si="0"/>
        <v>33</v>
      </c>
      <c r="AD12" s="3">
        <f>M2+M3+M4+M9+M10+M15</f>
        <v>24</v>
      </c>
      <c r="AE12" s="3">
        <f>M5+M6+M7+M8+M11+M12+M13+M14</f>
        <v>9</v>
      </c>
    </row>
    <row r="13" spans="1:32">
      <c r="A13" s="4">
        <v>43017</v>
      </c>
      <c r="B13" s="14" t="s">
        <v>661</v>
      </c>
      <c r="C13" s="3" t="s">
        <v>98</v>
      </c>
      <c r="D13" s="3" t="s">
        <v>99</v>
      </c>
      <c r="E13" s="3" t="s">
        <v>100</v>
      </c>
      <c r="F13" s="3" t="s">
        <v>43</v>
      </c>
      <c r="G13" s="5" t="s">
        <v>656</v>
      </c>
      <c r="H13" s="3" t="s">
        <v>101</v>
      </c>
      <c r="I13" s="3" t="s">
        <v>444</v>
      </c>
      <c r="J13" s="5">
        <v>19</v>
      </c>
      <c r="K13" s="3" t="s">
        <v>29</v>
      </c>
      <c r="L13" s="3">
        <v>1</v>
      </c>
      <c r="M13" s="3">
        <v>1</v>
      </c>
      <c r="N13" s="13">
        <v>0</v>
      </c>
      <c r="O13" s="3">
        <v>0</v>
      </c>
      <c r="P13" s="6" t="s">
        <v>636</v>
      </c>
      <c r="Q13" s="3">
        <v>0</v>
      </c>
      <c r="R13" s="3">
        <v>0</v>
      </c>
      <c r="S13" s="3">
        <v>0</v>
      </c>
      <c r="T13" s="3" t="s">
        <v>295</v>
      </c>
      <c r="U13" s="3" t="s">
        <v>446</v>
      </c>
      <c r="V13" s="3" t="s">
        <v>447</v>
      </c>
      <c r="W13" s="3" t="s">
        <v>448</v>
      </c>
      <c r="X13" s="3" t="s">
        <v>46</v>
      </c>
      <c r="Y13" s="3" t="s">
        <v>449</v>
      </c>
      <c r="Z13" s="3" t="s">
        <v>450</v>
      </c>
      <c r="AC13" s="13">
        <f t="shared" si="0"/>
        <v>33</v>
      </c>
      <c r="AD13" s="3">
        <f>M2+M3+M4+M9+M10+M15</f>
        <v>24</v>
      </c>
      <c r="AE13" s="3">
        <f>M5+M6+M7+M8+M11+M12+M13+M14</f>
        <v>9</v>
      </c>
    </row>
    <row r="14" spans="1:32">
      <c r="A14" s="4">
        <v>42992</v>
      </c>
      <c r="B14" s="14" t="s">
        <v>661</v>
      </c>
      <c r="C14" s="3" t="s">
        <v>104</v>
      </c>
      <c r="D14" s="3" t="s">
        <v>105</v>
      </c>
      <c r="E14" s="3" t="s">
        <v>106</v>
      </c>
      <c r="F14" s="3" t="s">
        <v>43</v>
      </c>
      <c r="G14" s="5" t="s">
        <v>656</v>
      </c>
      <c r="H14" s="3" t="s">
        <v>107</v>
      </c>
      <c r="L14" s="3">
        <v>1</v>
      </c>
      <c r="M14" s="3">
        <v>1</v>
      </c>
      <c r="N14" s="13">
        <v>0</v>
      </c>
      <c r="O14" s="3">
        <v>0</v>
      </c>
      <c r="P14" s="3" t="s">
        <v>108</v>
      </c>
      <c r="R14" s="3">
        <v>0</v>
      </c>
      <c r="S14" s="3">
        <v>0</v>
      </c>
      <c r="T14" s="3" t="s">
        <v>54</v>
      </c>
      <c r="U14" s="3" t="s">
        <v>637</v>
      </c>
      <c r="V14" s="3" t="s">
        <v>46</v>
      </c>
      <c r="W14" s="3" t="s">
        <v>109</v>
      </c>
      <c r="X14" s="3" t="s">
        <v>46</v>
      </c>
      <c r="Y14" s="3" t="s">
        <v>110</v>
      </c>
      <c r="Z14" s="3" t="s">
        <v>451</v>
      </c>
      <c r="AC14" s="13">
        <f t="shared" si="0"/>
        <v>33</v>
      </c>
      <c r="AD14" s="3">
        <f>M2+M3+M4+M9+M10+M15</f>
        <v>24</v>
      </c>
      <c r="AE14" s="3">
        <f>M5+M6+M7+M8+M11+M12+M13+M14</f>
        <v>9</v>
      </c>
    </row>
    <row r="15" spans="1:32">
      <c r="A15" s="4">
        <v>42991</v>
      </c>
      <c r="B15" s="14" t="s">
        <v>661</v>
      </c>
      <c r="C15" s="3" t="s">
        <v>111</v>
      </c>
      <c r="D15" s="3" t="s">
        <v>112</v>
      </c>
      <c r="E15" s="3" t="s">
        <v>113</v>
      </c>
      <c r="F15" s="3" t="s">
        <v>26</v>
      </c>
      <c r="G15" s="15" t="s">
        <v>657</v>
      </c>
      <c r="H15" s="3" t="s">
        <v>114</v>
      </c>
      <c r="I15" s="3" t="s">
        <v>563</v>
      </c>
      <c r="J15" s="5">
        <v>15</v>
      </c>
      <c r="K15" s="3" t="s">
        <v>29</v>
      </c>
      <c r="L15" s="3">
        <v>1</v>
      </c>
      <c r="M15" s="3">
        <v>1</v>
      </c>
      <c r="N15" s="13">
        <v>0</v>
      </c>
      <c r="O15" s="3">
        <v>3</v>
      </c>
      <c r="P15" s="3" t="s">
        <v>115</v>
      </c>
      <c r="Q15" s="3">
        <v>0</v>
      </c>
      <c r="R15" s="3">
        <v>0</v>
      </c>
      <c r="S15" s="3">
        <v>0</v>
      </c>
      <c r="T15" s="3" t="s">
        <v>565</v>
      </c>
      <c r="U15" s="3" t="s">
        <v>566</v>
      </c>
      <c r="V15" s="3" t="s">
        <v>46</v>
      </c>
      <c r="W15" s="3" t="s">
        <v>567</v>
      </c>
      <c r="X15" s="3" t="s">
        <v>46</v>
      </c>
      <c r="Y15" s="3" t="s">
        <v>564</v>
      </c>
      <c r="Z15" s="3" t="s">
        <v>568</v>
      </c>
      <c r="AC15" s="13">
        <f t="shared" si="0"/>
        <v>33</v>
      </c>
      <c r="AD15" s="3">
        <f>M2+M3+M4+M9+M10+M15</f>
        <v>24</v>
      </c>
      <c r="AE15" s="3">
        <f>M5+M6+M7+M8+M11+M12+M13+M14</f>
        <v>9</v>
      </c>
      <c r="AF15" s="3">
        <v>6</v>
      </c>
    </row>
    <row r="16" spans="1:32">
      <c r="A16" s="4">
        <v>42858</v>
      </c>
      <c r="B16" s="4" t="s">
        <v>662</v>
      </c>
      <c r="C16" s="3" t="s">
        <v>121</v>
      </c>
      <c r="D16" s="3" t="s">
        <v>99</v>
      </c>
      <c r="E16" s="3" t="s">
        <v>122</v>
      </c>
      <c r="F16" s="3" t="s">
        <v>119</v>
      </c>
      <c r="G16" s="5" t="s">
        <v>656</v>
      </c>
      <c r="H16" s="3" t="s">
        <v>123</v>
      </c>
      <c r="I16" s="3" t="s">
        <v>124</v>
      </c>
      <c r="J16" s="5">
        <v>21</v>
      </c>
      <c r="K16" s="3" t="s">
        <v>29</v>
      </c>
      <c r="L16" s="3">
        <v>2</v>
      </c>
      <c r="M16" s="3">
        <v>1</v>
      </c>
      <c r="N16" s="13">
        <v>0</v>
      </c>
      <c r="O16" s="3">
        <v>0</v>
      </c>
      <c r="P16" s="3" t="s">
        <v>452</v>
      </c>
      <c r="Q16" s="3">
        <v>0</v>
      </c>
      <c r="R16" s="3">
        <v>1</v>
      </c>
      <c r="S16" s="3">
        <v>0</v>
      </c>
      <c r="T16" s="3" t="s">
        <v>54</v>
      </c>
      <c r="U16" s="3" t="s">
        <v>453</v>
      </c>
      <c r="V16" s="3" t="s">
        <v>414</v>
      </c>
      <c r="W16" s="3" t="s">
        <v>454</v>
      </c>
      <c r="X16" s="3" t="s">
        <v>46</v>
      </c>
      <c r="Y16" s="3" t="s">
        <v>455</v>
      </c>
      <c r="AC16" s="13">
        <f t="shared" si="0"/>
        <v>10</v>
      </c>
      <c r="AD16" s="3">
        <f>M18+M19+M20+M21+M23+M24</f>
        <v>7</v>
      </c>
      <c r="AE16" s="3">
        <f>M16+M17+M22</f>
        <v>3</v>
      </c>
    </row>
    <row r="17" spans="1:32">
      <c r="A17" s="4">
        <v>42845</v>
      </c>
      <c r="B17" s="4" t="s">
        <v>662</v>
      </c>
      <c r="C17" s="3" t="s">
        <v>137</v>
      </c>
      <c r="D17" s="3" t="s">
        <v>41</v>
      </c>
      <c r="E17" s="3" t="s">
        <v>138</v>
      </c>
      <c r="F17" s="3" t="s">
        <v>43</v>
      </c>
      <c r="G17" s="5" t="s">
        <v>656</v>
      </c>
      <c r="H17" s="3" t="s">
        <v>139</v>
      </c>
      <c r="I17" s="3" t="s">
        <v>140</v>
      </c>
      <c r="J17" s="5">
        <v>20</v>
      </c>
      <c r="K17" s="3" t="s">
        <v>29</v>
      </c>
      <c r="L17" s="3">
        <v>1</v>
      </c>
      <c r="M17" s="3">
        <v>1</v>
      </c>
      <c r="N17" s="13">
        <v>0</v>
      </c>
      <c r="O17" s="3">
        <v>0</v>
      </c>
      <c r="P17" s="3" t="s">
        <v>141</v>
      </c>
      <c r="Q17" s="3">
        <v>0</v>
      </c>
      <c r="R17" s="3">
        <v>0</v>
      </c>
      <c r="S17" s="3">
        <v>0</v>
      </c>
      <c r="T17" s="3" t="s">
        <v>116</v>
      </c>
      <c r="U17" s="3" t="s">
        <v>638</v>
      </c>
      <c r="V17" s="3" t="s">
        <v>46</v>
      </c>
      <c r="W17" s="3" t="s">
        <v>143</v>
      </c>
      <c r="X17" s="3" t="s">
        <v>46</v>
      </c>
      <c r="Y17" s="3" t="s">
        <v>145</v>
      </c>
      <c r="Z17" s="3" t="s">
        <v>145</v>
      </c>
      <c r="AA17" s="3" t="s">
        <v>639</v>
      </c>
      <c r="AC17" s="13">
        <f t="shared" si="0"/>
        <v>10</v>
      </c>
      <c r="AD17" s="3">
        <f>M18+M19+M20+M21+M23+M24</f>
        <v>7</v>
      </c>
      <c r="AE17" s="3">
        <f>M16+M17+M22</f>
        <v>3</v>
      </c>
    </row>
    <row r="18" spans="1:32">
      <c r="A18" s="4">
        <v>42835</v>
      </c>
      <c r="B18" s="4" t="s">
        <v>662</v>
      </c>
      <c r="C18" s="3" t="s">
        <v>146</v>
      </c>
      <c r="D18" s="3" t="s">
        <v>76</v>
      </c>
      <c r="E18" s="3" t="s">
        <v>147</v>
      </c>
      <c r="F18" s="3" t="s">
        <v>61</v>
      </c>
      <c r="G18" s="15" t="s">
        <v>657</v>
      </c>
      <c r="H18" s="3" t="s">
        <v>148</v>
      </c>
      <c r="I18" s="3" t="s">
        <v>149</v>
      </c>
      <c r="J18" s="5">
        <v>53</v>
      </c>
      <c r="K18" s="3" t="s">
        <v>29</v>
      </c>
      <c r="L18" s="3">
        <v>3</v>
      </c>
      <c r="M18" s="3">
        <v>2</v>
      </c>
      <c r="N18" s="13">
        <v>0</v>
      </c>
      <c r="O18" s="3">
        <v>1</v>
      </c>
      <c r="P18" s="3" t="s">
        <v>640</v>
      </c>
      <c r="Q18" s="3">
        <v>0</v>
      </c>
      <c r="R18" s="3">
        <v>1</v>
      </c>
      <c r="S18" s="3">
        <v>0</v>
      </c>
      <c r="T18" s="3" t="s">
        <v>151</v>
      </c>
      <c r="U18" s="3" t="s">
        <v>569</v>
      </c>
      <c r="V18" s="3" t="s">
        <v>414</v>
      </c>
      <c r="W18" s="3" t="s">
        <v>152</v>
      </c>
      <c r="X18" s="3" t="s">
        <v>46</v>
      </c>
      <c r="Y18" s="3" t="s">
        <v>571</v>
      </c>
      <c r="Z18" s="3" t="s">
        <v>572</v>
      </c>
      <c r="AC18" s="13">
        <f t="shared" si="0"/>
        <v>10</v>
      </c>
      <c r="AD18" s="3">
        <f>M18+M19+M20+M21+M23+M24</f>
        <v>7</v>
      </c>
      <c r="AE18" s="3">
        <f>M16+M17+M22</f>
        <v>3</v>
      </c>
      <c r="AF18" s="3">
        <v>6</v>
      </c>
    </row>
    <row r="19" spans="1:32">
      <c r="A19" s="4">
        <v>42822</v>
      </c>
      <c r="B19" s="4" t="s">
        <v>662</v>
      </c>
      <c r="C19" s="3" t="s">
        <v>153</v>
      </c>
      <c r="D19" s="3" t="s">
        <v>33</v>
      </c>
      <c r="E19" s="3" t="s">
        <v>154</v>
      </c>
      <c r="F19" s="3" t="s">
        <v>155</v>
      </c>
      <c r="G19" s="15" t="s">
        <v>657</v>
      </c>
      <c r="H19" s="3" t="s">
        <v>156</v>
      </c>
      <c r="J19" s="5">
        <v>22</v>
      </c>
      <c r="K19" s="3" t="s">
        <v>29</v>
      </c>
      <c r="L19" s="3">
        <v>1</v>
      </c>
      <c r="M19" s="3">
        <v>1</v>
      </c>
      <c r="N19" s="13">
        <v>0</v>
      </c>
      <c r="O19" s="3">
        <v>0</v>
      </c>
      <c r="P19" s="3" t="s">
        <v>641</v>
      </c>
      <c r="Q19" s="3">
        <v>0</v>
      </c>
      <c r="R19" s="3">
        <v>0</v>
      </c>
      <c r="S19" s="3">
        <v>0</v>
      </c>
      <c r="T19" s="3" t="s">
        <v>116</v>
      </c>
      <c r="U19" s="3" t="s">
        <v>570</v>
      </c>
      <c r="V19" s="3" t="s">
        <v>46</v>
      </c>
      <c r="W19" s="3" t="s">
        <v>158</v>
      </c>
      <c r="X19" s="3" t="s">
        <v>46</v>
      </c>
      <c r="Y19" s="3" t="s">
        <v>159</v>
      </c>
      <c r="Z19" s="3" t="s">
        <v>160</v>
      </c>
      <c r="AA19" s="3" t="s">
        <v>161</v>
      </c>
      <c r="AC19" s="13">
        <f t="shared" si="0"/>
        <v>10</v>
      </c>
      <c r="AD19" s="3">
        <f>M18+M19+M20+M21+M23+M24</f>
        <v>7</v>
      </c>
      <c r="AE19" s="3">
        <f>M16+M17+M22</f>
        <v>3</v>
      </c>
      <c r="AF19" s="3">
        <v>6</v>
      </c>
    </row>
    <row r="20" spans="1:32">
      <c r="A20" s="4">
        <v>42818</v>
      </c>
      <c r="B20" s="4" t="s">
        <v>662</v>
      </c>
      <c r="C20" s="3" t="s">
        <v>120</v>
      </c>
      <c r="D20" s="3" t="s">
        <v>76</v>
      </c>
      <c r="E20" s="3" t="s">
        <v>162</v>
      </c>
      <c r="F20" s="3" t="s">
        <v>623</v>
      </c>
      <c r="G20" s="15" t="s">
        <v>657</v>
      </c>
      <c r="H20" s="3" t="s">
        <v>164</v>
      </c>
      <c r="L20" s="3">
        <v>1</v>
      </c>
      <c r="M20" s="3">
        <v>1</v>
      </c>
      <c r="N20" s="13">
        <v>0</v>
      </c>
      <c r="O20" s="3">
        <v>0</v>
      </c>
      <c r="P20" s="3" t="s">
        <v>165</v>
      </c>
      <c r="R20" s="3">
        <v>0</v>
      </c>
      <c r="S20" s="3">
        <v>0</v>
      </c>
      <c r="T20" s="3" t="s">
        <v>54</v>
      </c>
      <c r="U20" s="3" t="s">
        <v>46</v>
      </c>
      <c r="V20" s="3" t="s">
        <v>46</v>
      </c>
      <c r="W20" s="3" t="s">
        <v>166</v>
      </c>
      <c r="X20" s="3" t="s">
        <v>46</v>
      </c>
      <c r="Y20" s="3" t="s">
        <v>167</v>
      </c>
      <c r="AC20" s="13">
        <f t="shared" si="0"/>
        <v>10</v>
      </c>
      <c r="AD20" s="3">
        <f>M18+M19+M20+M21+M23+M24</f>
        <v>7</v>
      </c>
      <c r="AE20" s="3">
        <f>M16+M17+M22</f>
        <v>3</v>
      </c>
      <c r="AF20" s="3">
        <v>6</v>
      </c>
    </row>
    <row r="21" spans="1:32">
      <c r="A21" s="4">
        <v>42762</v>
      </c>
      <c r="B21" s="4" t="s">
        <v>662</v>
      </c>
      <c r="C21" s="3" t="s">
        <v>168</v>
      </c>
      <c r="D21" s="3" t="s">
        <v>169</v>
      </c>
      <c r="E21" s="3" t="s">
        <v>170</v>
      </c>
      <c r="F21" s="3" t="s">
        <v>155</v>
      </c>
      <c r="G21" s="15" t="s">
        <v>657</v>
      </c>
      <c r="H21" s="3" t="s">
        <v>171</v>
      </c>
      <c r="L21" s="3">
        <v>1</v>
      </c>
      <c r="M21" s="3">
        <v>1</v>
      </c>
      <c r="N21" s="13">
        <v>0</v>
      </c>
      <c r="O21" s="3">
        <v>0</v>
      </c>
      <c r="P21" s="3" t="s">
        <v>642</v>
      </c>
      <c r="R21" s="3">
        <v>0</v>
      </c>
      <c r="S21" s="3">
        <v>0</v>
      </c>
      <c r="T21" s="3" t="s">
        <v>54</v>
      </c>
      <c r="U21" s="3" t="s">
        <v>573</v>
      </c>
      <c r="V21" s="3" t="s">
        <v>46</v>
      </c>
      <c r="W21" s="3" t="s">
        <v>173</v>
      </c>
      <c r="X21" s="3" t="s">
        <v>46</v>
      </c>
      <c r="Y21" s="3" t="s">
        <v>174</v>
      </c>
      <c r="Z21" s="3" t="s">
        <v>574</v>
      </c>
      <c r="AC21" s="13">
        <f t="shared" si="0"/>
        <v>10</v>
      </c>
      <c r="AD21" s="3">
        <f>M18+M19+M20+M21+M23+M24</f>
        <v>7</v>
      </c>
      <c r="AE21" s="3">
        <f>M16+M17+M22</f>
        <v>3</v>
      </c>
      <c r="AF21" s="3">
        <v>6</v>
      </c>
    </row>
    <row r="22" spans="1:32">
      <c r="A22" s="4">
        <v>42733</v>
      </c>
      <c r="B22" s="4" t="s">
        <v>662</v>
      </c>
      <c r="C22" s="3" t="s">
        <v>90</v>
      </c>
      <c r="D22" s="3" t="s">
        <v>91</v>
      </c>
      <c r="E22" s="3" t="s">
        <v>92</v>
      </c>
      <c r="F22" s="3" t="s">
        <v>43</v>
      </c>
      <c r="G22" s="5" t="s">
        <v>656</v>
      </c>
      <c r="H22" s="3" t="s">
        <v>182</v>
      </c>
      <c r="I22" s="3" t="s">
        <v>456</v>
      </c>
      <c r="J22" s="5">
        <v>25</v>
      </c>
      <c r="K22" s="3" t="s">
        <v>29</v>
      </c>
      <c r="L22" s="3">
        <v>2</v>
      </c>
      <c r="M22" s="3">
        <v>1</v>
      </c>
      <c r="N22" s="13">
        <v>0</v>
      </c>
      <c r="O22" s="3">
        <v>0</v>
      </c>
      <c r="P22" s="3" t="s">
        <v>457</v>
      </c>
      <c r="Q22" s="3">
        <v>0</v>
      </c>
      <c r="R22" s="3">
        <v>1</v>
      </c>
      <c r="S22" s="3">
        <v>0</v>
      </c>
      <c r="T22" s="3" t="s">
        <v>54</v>
      </c>
      <c r="U22" s="3" t="s">
        <v>458</v>
      </c>
      <c r="V22" s="3" t="s">
        <v>414</v>
      </c>
      <c r="W22" s="3" t="s">
        <v>459</v>
      </c>
      <c r="X22" s="3" t="s">
        <v>46</v>
      </c>
      <c r="Y22" s="3" t="s">
        <v>460</v>
      </c>
      <c r="AC22" s="13">
        <f t="shared" si="0"/>
        <v>10</v>
      </c>
      <c r="AD22" s="3">
        <f>M18+M19+M20+M21+M23+M24</f>
        <v>7</v>
      </c>
      <c r="AE22" s="3">
        <f>M16+M17+M22</f>
        <v>3</v>
      </c>
    </row>
    <row r="23" spans="1:32">
      <c r="A23" s="4">
        <v>42641</v>
      </c>
      <c r="B23" s="17" t="s">
        <v>662</v>
      </c>
      <c r="C23" s="3" t="s">
        <v>193</v>
      </c>
      <c r="D23" s="3" t="s">
        <v>194</v>
      </c>
      <c r="E23" s="3" t="s">
        <v>195</v>
      </c>
      <c r="F23" s="3" t="s">
        <v>61</v>
      </c>
      <c r="G23" s="15" t="s">
        <v>657</v>
      </c>
      <c r="H23" s="3" t="s">
        <v>196</v>
      </c>
      <c r="I23" s="3" t="s">
        <v>577</v>
      </c>
      <c r="J23" s="5">
        <v>14</v>
      </c>
      <c r="K23" s="3" t="s">
        <v>29</v>
      </c>
      <c r="L23" s="3" t="s">
        <v>643</v>
      </c>
      <c r="M23" s="3">
        <v>1</v>
      </c>
      <c r="N23" s="13">
        <v>1</v>
      </c>
      <c r="O23" s="3">
        <v>3</v>
      </c>
      <c r="P23" s="3" t="s">
        <v>644</v>
      </c>
      <c r="Q23" s="3">
        <v>0</v>
      </c>
      <c r="R23" s="3">
        <v>0</v>
      </c>
      <c r="S23" s="3">
        <v>0</v>
      </c>
      <c r="T23" s="3" t="s">
        <v>578</v>
      </c>
      <c r="U23" s="3" t="s">
        <v>579</v>
      </c>
      <c r="V23" s="3" t="s">
        <v>46</v>
      </c>
      <c r="W23" s="3" t="s">
        <v>198</v>
      </c>
      <c r="X23" s="3" t="s">
        <v>46</v>
      </c>
      <c r="Y23" s="3" t="s">
        <v>580</v>
      </c>
      <c r="Z23" s="3" t="s">
        <v>581</v>
      </c>
      <c r="AC23" s="13">
        <f t="shared" si="0"/>
        <v>10</v>
      </c>
      <c r="AD23" s="3">
        <f>M18+M19+M20+M21+M23+M24</f>
        <v>7</v>
      </c>
      <c r="AE23" s="3">
        <f>M16+M17+M22</f>
        <v>3</v>
      </c>
      <c r="AF23" s="3">
        <v>6</v>
      </c>
    </row>
    <row r="24" spans="1:32">
      <c r="A24" s="4">
        <v>42621</v>
      </c>
      <c r="B24" s="4" t="s">
        <v>662</v>
      </c>
      <c r="C24" s="3" t="s">
        <v>199</v>
      </c>
      <c r="D24" s="3" t="s">
        <v>99</v>
      </c>
      <c r="E24" s="3" t="s">
        <v>200</v>
      </c>
      <c r="F24" s="3" t="s">
        <v>26</v>
      </c>
      <c r="G24" s="15" t="s">
        <v>657</v>
      </c>
      <c r="H24" s="3" t="s">
        <v>201</v>
      </c>
      <c r="J24" s="5">
        <v>14</v>
      </c>
      <c r="K24" s="3" t="s">
        <v>202</v>
      </c>
      <c r="L24" s="3">
        <v>2</v>
      </c>
      <c r="M24" s="3">
        <v>1</v>
      </c>
      <c r="N24" s="13">
        <v>0</v>
      </c>
      <c r="O24" s="3">
        <v>2</v>
      </c>
      <c r="P24" s="3" t="s">
        <v>203</v>
      </c>
      <c r="Q24" s="3">
        <v>0</v>
      </c>
      <c r="R24" s="3">
        <v>1</v>
      </c>
      <c r="S24" s="3">
        <v>0</v>
      </c>
      <c r="T24" s="3" t="s">
        <v>583</v>
      </c>
      <c r="U24" s="3" t="s">
        <v>584</v>
      </c>
      <c r="V24" s="3" t="s">
        <v>46</v>
      </c>
      <c r="W24" s="3" t="s">
        <v>204</v>
      </c>
      <c r="X24" s="3" t="s">
        <v>46</v>
      </c>
      <c r="Y24" s="3" t="s">
        <v>582</v>
      </c>
      <c r="Z24" s="3" t="s">
        <v>585</v>
      </c>
      <c r="AC24" s="13">
        <f t="shared" si="0"/>
        <v>10</v>
      </c>
      <c r="AD24" s="3">
        <f>M18+M19+M20+M21+M23+M24</f>
        <v>7</v>
      </c>
      <c r="AE24" s="3">
        <f>M16+M17+M22</f>
        <v>3</v>
      </c>
      <c r="AF24" s="3">
        <v>6</v>
      </c>
    </row>
    <row r="25" spans="1:32">
      <c r="A25" s="4">
        <v>42522</v>
      </c>
      <c r="B25" s="4" t="s">
        <v>663</v>
      </c>
      <c r="C25" s="3" t="s">
        <v>216</v>
      </c>
      <c r="D25" s="3" t="s">
        <v>76</v>
      </c>
      <c r="E25" s="3" t="s">
        <v>217</v>
      </c>
      <c r="F25" s="3" t="s">
        <v>43</v>
      </c>
      <c r="G25" s="5" t="s">
        <v>656</v>
      </c>
      <c r="H25" s="3" t="s">
        <v>218</v>
      </c>
      <c r="I25" s="3" t="s">
        <v>219</v>
      </c>
      <c r="J25" s="5">
        <v>38</v>
      </c>
      <c r="K25" s="3" t="s">
        <v>29</v>
      </c>
      <c r="L25" s="3">
        <v>2</v>
      </c>
      <c r="M25" s="3">
        <v>1</v>
      </c>
      <c r="N25" s="13">
        <v>0</v>
      </c>
      <c r="O25" s="3">
        <v>0</v>
      </c>
      <c r="P25" s="3" t="s">
        <v>645</v>
      </c>
      <c r="Q25" s="3">
        <v>0</v>
      </c>
      <c r="R25" s="3">
        <v>1</v>
      </c>
      <c r="S25" s="3">
        <v>0</v>
      </c>
      <c r="T25" s="3" t="s">
        <v>462</v>
      </c>
      <c r="U25" s="3" t="s">
        <v>463</v>
      </c>
      <c r="V25" s="3" t="s">
        <v>414</v>
      </c>
      <c r="W25" s="3" t="s">
        <v>464</v>
      </c>
      <c r="X25" s="3" t="s">
        <v>46</v>
      </c>
      <c r="Y25" s="3" t="s">
        <v>465</v>
      </c>
      <c r="Z25" s="3" t="s">
        <v>466</v>
      </c>
      <c r="AC25" s="13">
        <f t="shared" si="0"/>
        <v>16</v>
      </c>
      <c r="AD25" s="3">
        <f>M26+M27</f>
        <v>2</v>
      </c>
      <c r="AE25" s="3">
        <f>M25+M28+M29+M30+M31+M32</f>
        <v>14</v>
      </c>
    </row>
    <row r="26" spans="1:32">
      <c r="A26" s="4">
        <v>42412</v>
      </c>
      <c r="B26" s="4" t="s">
        <v>663</v>
      </c>
      <c r="C26" s="3" t="s">
        <v>246</v>
      </c>
      <c r="D26" s="3" t="s">
        <v>60</v>
      </c>
      <c r="E26" s="3" t="s">
        <v>247</v>
      </c>
      <c r="F26" s="3" t="s">
        <v>26</v>
      </c>
      <c r="G26" s="15" t="s">
        <v>657</v>
      </c>
      <c r="H26" s="3" t="s">
        <v>248</v>
      </c>
      <c r="I26" s="3" t="s">
        <v>589</v>
      </c>
      <c r="J26" s="5">
        <v>15</v>
      </c>
      <c r="K26" s="3" t="s">
        <v>202</v>
      </c>
      <c r="L26" s="3">
        <v>2</v>
      </c>
      <c r="M26" s="3">
        <v>1</v>
      </c>
      <c r="N26" s="13">
        <v>0</v>
      </c>
      <c r="O26" s="3">
        <v>0</v>
      </c>
      <c r="P26" s="3" t="s">
        <v>249</v>
      </c>
      <c r="Q26" s="3">
        <v>0</v>
      </c>
      <c r="R26" s="3">
        <v>1</v>
      </c>
      <c r="S26" s="3">
        <v>0</v>
      </c>
      <c r="T26" s="3" t="s">
        <v>116</v>
      </c>
      <c r="U26" s="3" t="s">
        <v>591</v>
      </c>
      <c r="V26" s="3" t="s">
        <v>414</v>
      </c>
      <c r="W26" s="3" t="s">
        <v>593</v>
      </c>
      <c r="X26" s="3" t="s">
        <v>46</v>
      </c>
      <c r="Y26" s="3" t="s">
        <v>590</v>
      </c>
      <c r="Z26" s="3" t="s">
        <v>592</v>
      </c>
      <c r="AC26" s="13">
        <f t="shared" si="0"/>
        <v>16</v>
      </c>
      <c r="AD26" s="3">
        <f>M26+M27</f>
        <v>2</v>
      </c>
      <c r="AE26" s="3">
        <f>M25+M28+M29+M30+M31+M32</f>
        <v>14</v>
      </c>
      <c r="AF26" s="3">
        <v>2</v>
      </c>
    </row>
    <row r="27" spans="1:32">
      <c r="A27" s="4">
        <v>42398</v>
      </c>
      <c r="B27" s="4" t="s">
        <v>663</v>
      </c>
      <c r="C27" s="3" t="s">
        <v>250</v>
      </c>
      <c r="D27" s="3" t="s">
        <v>127</v>
      </c>
      <c r="E27" s="3" t="s">
        <v>251</v>
      </c>
      <c r="F27" s="3" t="s">
        <v>26</v>
      </c>
      <c r="G27" s="15" t="s">
        <v>657</v>
      </c>
      <c r="H27" s="3" t="s">
        <v>252</v>
      </c>
      <c r="I27" s="3" t="s">
        <v>253</v>
      </c>
      <c r="J27" s="5" t="s">
        <v>254</v>
      </c>
      <c r="K27" s="3" t="s">
        <v>29</v>
      </c>
      <c r="L27" s="3">
        <v>1</v>
      </c>
      <c r="M27" s="3">
        <v>1</v>
      </c>
      <c r="N27" s="13">
        <v>0</v>
      </c>
      <c r="O27" s="3">
        <v>0</v>
      </c>
      <c r="P27" s="3" t="s">
        <v>255</v>
      </c>
      <c r="Q27" s="3">
        <v>0</v>
      </c>
      <c r="R27" s="3">
        <v>0</v>
      </c>
      <c r="S27" s="3">
        <v>0</v>
      </c>
      <c r="T27" s="3" t="s">
        <v>54</v>
      </c>
      <c r="U27" s="3" t="s">
        <v>446</v>
      </c>
      <c r="V27" s="3" t="s">
        <v>633</v>
      </c>
      <c r="W27" s="3" t="s">
        <v>594</v>
      </c>
      <c r="X27" s="3" t="s">
        <v>46</v>
      </c>
      <c r="Y27" s="3" t="s">
        <v>256</v>
      </c>
      <c r="Z27" s="3" t="s">
        <v>257</v>
      </c>
      <c r="AA27" s="3" t="s">
        <v>595</v>
      </c>
      <c r="AC27" s="13">
        <f t="shared" si="0"/>
        <v>16</v>
      </c>
      <c r="AD27" s="3">
        <f>M26+M27</f>
        <v>2</v>
      </c>
      <c r="AE27" s="3">
        <f>M25+M28+M29+M30+M31+M32</f>
        <v>14</v>
      </c>
      <c r="AF27" s="3">
        <v>2</v>
      </c>
    </row>
    <row r="28" spans="1:32">
      <c r="A28" s="4">
        <v>42309</v>
      </c>
      <c r="B28" s="4" t="s">
        <v>663</v>
      </c>
      <c r="C28" s="3" t="s">
        <v>258</v>
      </c>
      <c r="D28" s="3" t="s">
        <v>41</v>
      </c>
      <c r="E28" s="3" t="s">
        <v>259</v>
      </c>
      <c r="F28" s="3" t="s">
        <v>43</v>
      </c>
      <c r="G28" s="5" t="s">
        <v>656</v>
      </c>
      <c r="H28" s="3" t="s">
        <v>260</v>
      </c>
      <c r="I28" s="3" t="s">
        <v>470</v>
      </c>
      <c r="J28" s="5">
        <v>22</v>
      </c>
      <c r="K28" s="3" t="s">
        <v>29</v>
      </c>
      <c r="L28" s="3">
        <v>1</v>
      </c>
      <c r="M28" s="3">
        <v>1</v>
      </c>
      <c r="N28" s="13">
        <v>0</v>
      </c>
      <c r="O28" s="3">
        <v>1</v>
      </c>
      <c r="P28" s="3" t="s">
        <v>471</v>
      </c>
      <c r="Q28" s="3">
        <v>0</v>
      </c>
      <c r="R28" s="3">
        <v>0</v>
      </c>
      <c r="S28" s="3">
        <v>0</v>
      </c>
      <c r="T28" s="3" t="s">
        <v>472</v>
      </c>
      <c r="U28" s="3" t="s">
        <v>473</v>
      </c>
      <c r="V28" s="3" t="s">
        <v>46</v>
      </c>
      <c r="W28" s="3" t="s">
        <v>474</v>
      </c>
      <c r="X28" s="3" t="s">
        <v>46</v>
      </c>
      <c r="Y28" s="3" t="s">
        <v>475</v>
      </c>
      <c r="AC28" s="13">
        <f t="shared" si="0"/>
        <v>16</v>
      </c>
      <c r="AD28" s="3">
        <f>M26+M27</f>
        <v>2</v>
      </c>
      <c r="AE28" s="3">
        <f>M25+M28+M29+M30+M31+M32</f>
        <v>14</v>
      </c>
    </row>
    <row r="29" spans="1:32">
      <c r="A29" s="4">
        <v>42299</v>
      </c>
      <c r="B29" s="4" t="s">
        <v>663</v>
      </c>
      <c r="C29" s="3" t="s">
        <v>126</v>
      </c>
      <c r="D29" s="3" t="s">
        <v>127</v>
      </c>
      <c r="E29" s="3" t="s">
        <v>261</v>
      </c>
      <c r="F29" s="3" t="s">
        <v>43</v>
      </c>
      <c r="G29" s="5" t="s">
        <v>656</v>
      </c>
      <c r="H29" s="3" t="s">
        <v>262</v>
      </c>
      <c r="I29" s="3" t="s">
        <v>476</v>
      </c>
      <c r="J29" s="5" t="s">
        <v>477</v>
      </c>
      <c r="K29" s="3" t="s">
        <v>29</v>
      </c>
      <c r="L29" s="3">
        <v>1</v>
      </c>
      <c r="M29" s="3">
        <v>1</v>
      </c>
      <c r="N29" s="13">
        <v>0</v>
      </c>
      <c r="O29" s="3">
        <v>3</v>
      </c>
      <c r="P29" s="3" t="s">
        <v>647</v>
      </c>
      <c r="Q29" s="3">
        <v>0</v>
      </c>
      <c r="R29" s="3">
        <v>0</v>
      </c>
      <c r="S29" s="3">
        <v>0</v>
      </c>
      <c r="T29" s="3" t="s">
        <v>479</v>
      </c>
      <c r="U29" s="3" t="s">
        <v>480</v>
      </c>
      <c r="V29" s="3" t="s">
        <v>633</v>
      </c>
      <c r="W29" s="3" t="s">
        <v>263</v>
      </c>
      <c r="X29" s="3" t="s">
        <v>46</v>
      </c>
      <c r="Y29" s="3" t="s">
        <v>481</v>
      </c>
      <c r="Z29" s="3" t="s">
        <v>482</v>
      </c>
      <c r="AA29" s="3" t="s">
        <v>483</v>
      </c>
      <c r="AC29" s="13">
        <f t="shared" si="0"/>
        <v>16</v>
      </c>
      <c r="AD29" s="3">
        <f>M26+M27</f>
        <v>2</v>
      </c>
      <c r="AE29" s="3">
        <f>M25+M28+M29+M30+M31+M32</f>
        <v>14</v>
      </c>
    </row>
    <row r="30" spans="1:32">
      <c r="A30" s="4">
        <v>42286</v>
      </c>
      <c r="B30" s="4" t="s">
        <v>663</v>
      </c>
      <c r="C30" s="3" t="s">
        <v>266</v>
      </c>
      <c r="D30" s="3" t="s">
        <v>60</v>
      </c>
      <c r="E30" s="3" t="s">
        <v>267</v>
      </c>
      <c r="F30" s="3" t="s">
        <v>43</v>
      </c>
      <c r="G30" s="5" t="s">
        <v>656</v>
      </c>
      <c r="H30" s="3" t="s">
        <v>268</v>
      </c>
      <c r="I30" s="3" t="s">
        <v>269</v>
      </c>
      <c r="J30" s="5">
        <v>18</v>
      </c>
      <c r="K30" s="3" t="s">
        <v>29</v>
      </c>
      <c r="L30" s="3">
        <v>1</v>
      </c>
      <c r="M30" s="3">
        <v>1</v>
      </c>
      <c r="N30" s="13">
        <v>0</v>
      </c>
      <c r="O30" s="3">
        <v>3</v>
      </c>
      <c r="P30" s="3" t="s">
        <v>270</v>
      </c>
      <c r="Q30" s="3">
        <v>0</v>
      </c>
      <c r="R30" s="3">
        <v>0</v>
      </c>
      <c r="S30" s="3">
        <v>0</v>
      </c>
      <c r="T30" s="3" t="s">
        <v>493</v>
      </c>
      <c r="U30" s="3" t="s">
        <v>473</v>
      </c>
      <c r="V30" s="3" t="s">
        <v>494</v>
      </c>
      <c r="W30" s="3" t="s">
        <v>495</v>
      </c>
      <c r="X30" s="3" t="s">
        <v>46</v>
      </c>
      <c r="Y30" s="3" t="s">
        <v>496</v>
      </c>
      <c r="Z30" s="3" t="s">
        <v>497</v>
      </c>
      <c r="AC30" s="13">
        <f t="shared" si="0"/>
        <v>16</v>
      </c>
      <c r="AD30" s="3">
        <f>M26+M27</f>
        <v>2</v>
      </c>
      <c r="AE30" s="3">
        <f>M25+M28+M29+M30+M31+M32</f>
        <v>14</v>
      </c>
    </row>
    <row r="31" spans="1:32">
      <c r="A31" s="4">
        <v>42278</v>
      </c>
      <c r="B31" s="4" t="s">
        <v>663</v>
      </c>
      <c r="C31" s="3" t="s">
        <v>271</v>
      </c>
      <c r="D31" s="3" t="s">
        <v>272</v>
      </c>
      <c r="E31" s="3" t="s">
        <v>273</v>
      </c>
      <c r="F31" s="3" t="s">
        <v>43</v>
      </c>
      <c r="G31" s="5" t="s">
        <v>656</v>
      </c>
      <c r="H31" s="3" t="s">
        <v>274</v>
      </c>
      <c r="I31" s="3" t="s">
        <v>275</v>
      </c>
      <c r="J31" s="5">
        <v>26</v>
      </c>
      <c r="K31" s="3" t="s">
        <v>29</v>
      </c>
      <c r="L31" s="3">
        <v>10</v>
      </c>
      <c r="M31" s="3">
        <v>9</v>
      </c>
      <c r="N31" s="13">
        <v>0</v>
      </c>
      <c r="O31" s="3">
        <v>9</v>
      </c>
      <c r="P31" s="3" t="s">
        <v>498</v>
      </c>
      <c r="Q31" s="3">
        <v>0</v>
      </c>
      <c r="R31" s="3">
        <v>1</v>
      </c>
      <c r="S31" s="3">
        <v>0</v>
      </c>
      <c r="T31" s="3" t="s">
        <v>499</v>
      </c>
      <c r="U31" s="3" t="s">
        <v>500</v>
      </c>
      <c r="V31" s="3" t="s">
        <v>414</v>
      </c>
      <c r="W31" s="3" t="s">
        <v>276</v>
      </c>
      <c r="X31" s="3" t="s">
        <v>46</v>
      </c>
      <c r="Y31" s="3" t="s">
        <v>501</v>
      </c>
      <c r="Z31" s="3" t="s">
        <v>502</v>
      </c>
      <c r="AA31" s="3" t="s">
        <v>503</v>
      </c>
      <c r="AC31" s="13">
        <f t="shared" si="0"/>
        <v>16</v>
      </c>
      <c r="AD31" s="3">
        <f>M26+M27</f>
        <v>2</v>
      </c>
      <c r="AE31" s="3">
        <f>M25+M28+M29+M30+M31+M32</f>
        <v>14</v>
      </c>
    </row>
    <row r="32" spans="1:32">
      <c r="A32" s="4">
        <v>42261</v>
      </c>
      <c r="B32" s="4" t="s">
        <v>663</v>
      </c>
      <c r="C32" s="3" t="s">
        <v>277</v>
      </c>
      <c r="D32" s="3" t="s">
        <v>49</v>
      </c>
      <c r="E32" s="3" t="s">
        <v>278</v>
      </c>
      <c r="F32" s="3" t="s">
        <v>43</v>
      </c>
      <c r="G32" s="5" t="s">
        <v>656</v>
      </c>
      <c r="H32" s="3" t="s">
        <v>279</v>
      </c>
      <c r="I32" s="3" t="s">
        <v>504</v>
      </c>
      <c r="J32" s="5">
        <v>45</v>
      </c>
      <c r="K32" s="3" t="s">
        <v>29</v>
      </c>
      <c r="L32" s="3" t="s">
        <v>649</v>
      </c>
      <c r="M32" s="3">
        <v>1</v>
      </c>
      <c r="N32" s="13">
        <v>2</v>
      </c>
      <c r="O32" s="3">
        <v>0</v>
      </c>
      <c r="P32" s="3" t="s">
        <v>648</v>
      </c>
      <c r="Q32" s="3">
        <v>0</v>
      </c>
      <c r="R32" s="3">
        <v>1</v>
      </c>
      <c r="S32" s="3">
        <v>0</v>
      </c>
      <c r="T32" s="3" t="s">
        <v>54</v>
      </c>
      <c r="U32" s="3" t="s">
        <v>506</v>
      </c>
      <c r="V32" s="3" t="s">
        <v>46</v>
      </c>
      <c r="W32" s="3" t="s">
        <v>507</v>
      </c>
      <c r="X32" s="3" t="s">
        <v>46</v>
      </c>
      <c r="Y32" s="3" t="s">
        <v>508</v>
      </c>
      <c r="Z32" s="3" t="s">
        <v>509</v>
      </c>
      <c r="AA32" s="3" t="s">
        <v>510</v>
      </c>
      <c r="AC32" s="13">
        <f t="shared" si="0"/>
        <v>16</v>
      </c>
      <c r="AD32" s="3">
        <f>M26+M27</f>
        <v>2</v>
      </c>
      <c r="AE32" s="3">
        <f>M25+M28+M29+M30+M31+M32</f>
        <v>14</v>
      </c>
    </row>
    <row r="33" spans="1:32">
      <c r="A33" s="4">
        <v>42243</v>
      </c>
      <c r="B33" s="4" t="s">
        <v>664</v>
      </c>
      <c r="C33" s="3" t="s">
        <v>283</v>
      </c>
      <c r="D33" s="3" t="s">
        <v>103</v>
      </c>
      <c r="E33" s="3" t="s">
        <v>284</v>
      </c>
      <c r="F33" s="3" t="s">
        <v>43</v>
      </c>
      <c r="G33" s="5" t="s">
        <v>656</v>
      </c>
      <c r="H33" s="3" t="s">
        <v>285</v>
      </c>
      <c r="L33" s="3">
        <v>1</v>
      </c>
      <c r="M33" s="3">
        <v>1</v>
      </c>
      <c r="N33" s="13">
        <v>0</v>
      </c>
      <c r="O33" s="3">
        <v>0</v>
      </c>
      <c r="P33" s="3" t="s">
        <v>521</v>
      </c>
      <c r="R33" s="3">
        <v>0</v>
      </c>
      <c r="S33" s="3">
        <v>0</v>
      </c>
      <c r="T33" s="3" t="s">
        <v>54</v>
      </c>
      <c r="U33" s="3" t="s">
        <v>46</v>
      </c>
      <c r="V33" s="3" t="s">
        <v>46</v>
      </c>
      <c r="W33" s="3" t="s">
        <v>522</v>
      </c>
      <c r="X33" s="3" t="s">
        <v>46</v>
      </c>
      <c r="Y33" s="3" t="s">
        <v>523</v>
      </c>
      <c r="AC33" s="13">
        <f t="shared" si="0"/>
        <v>10</v>
      </c>
      <c r="AD33" s="3">
        <f>M35+M39</f>
        <v>5</v>
      </c>
      <c r="AE33" s="3">
        <f>M33+M34+M36+M37+M38</f>
        <v>5</v>
      </c>
    </row>
    <row r="34" spans="1:32">
      <c r="A34" s="4">
        <v>42224</v>
      </c>
      <c r="B34" s="4" t="s">
        <v>664</v>
      </c>
      <c r="C34" s="3" t="s">
        <v>286</v>
      </c>
      <c r="D34" s="3" t="s">
        <v>287</v>
      </c>
      <c r="E34" s="3" t="s">
        <v>288</v>
      </c>
      <c r="F34" s="3" t="s">
        <v>43</v>
      </c>
      <c r="G34" s="5" t="s">
        <v>656</v>
      </c>
      <c r="H34" s="3" t="s">
        <v>289</v>
      </c>
      <c r="I34" s="3" t="s">
        <v>524</v>
      </c>
      <c r="J34" s="5" t="s">
        <v>525</v>
      </c>
      <c r="K34" s="3" t="s">
        <v>430</v>
      </c>
      <c r="L34" s="3">
        <v>1</v>
      </c>
      <c r="M34" s="3">
        <v>1</v>
      </c>
      <c r="N34" s="13">
        <v>0</v>
      </c>
      <c r="O34" s="3">
        <v>0</v>
      </c>
      <c r="P34" s="3" t="s">
        <v>526</v>
      </c>
      <c r="Q34" s="3">
        <v>0</v>
      </c>
      <c r="R34" s="3">
        <v>0</v>
      </c>
      <c r="S34" s="3">
        <v>0</v>
      </c>
      <c r="T34" s="3" t="s">
        <v>54</v>
      </c>
      <c r="U34" s="3" t="s">
        <v>527</v>
      </c>
      <c r="V34" s="3" t="s">
        <v>516</v>
      </c>
      <c r="W34" s="3" t="s">
        <v>528</v>
      </c>
      <c r="X34" s="3" t="s">
        <v>46</v>
      </c>
      <c r="Y34" s="3" t="s">
        <v>529</v>
      </c>
      <c r="Z34" s="3" t="s">
        <v>530</v>
      </c>
      <c r="AC34" s="13">
        <f t="shared" si="0"/>
        <v>10</v>
      </c>
      <c r="AD34" s="3">
        <f>M35+M39</f>
        <v>5</v>
      </c>
      <c r="AE34" s="3">
        <f>M33+M34+M36+M37+M38</f>
        <v>5</v>
      </c>
    </row>
    <row r="35" spans="1:32">
      <c r="A35" s="4">
        <v>42209</v>
      </c>
      <c r="B35" s="4" t="s">
        <v>664</v>
      </c>
      <c r="C35" s="3" t="s">
        <v>290</v>
      </c>
      <c r="D35" s="3" t="s">
        <v>99</v>
      </c>
      <c r="E35" s="3" t="s">
        <v>291</v>
      </c>
      <c r="F35" s="3" t="s">
        <v>61</v>
      </c>
      <c r="G35" s="15" t="s">
        <v>657</v>
      </c>
      <c r="H35" s="3" t="s">
        <v>292</v>
      </c>
      <c r="I35" s="3" t="s">
        <v>293</v>
      </c>
      <c r="J35" s="5">
        <v>15</v>
      </c>
      <c r="K35" s="3" t="s">
        <v>29</v>
      </c>
      <c r="L35" s="3">
        <v>1</v>
      </c>
      <c r="M35" s="3">
        <v>1</v>
      </c>
      <c r="N35" s="13">
        <v>0</v>
      </c>
      <c r="O35" s="3">
        <v>0</v>
      </c>
      <c r="P35" s="6" t="s">
        <v>294</v>
      </c>
      <c r="R35" s="3">
        <v>0</v>
      </c>
      <c r="S35" s="3">
        <v>0</v>
      </c>
      <c r="T35" s="3" t="s">
        <v>295</v>
      </c>
      <c r="U35" s="3" t="s">
        <v>596</v>
      </c>
      <c r="V35" s="3" t="s">
        <v>650</v>
      </c>
      <c r="W35" s="3" t="s">
        <v>297</v>
      </c>
      <c r="X35" s="3" t="s">
        <v>46</v>
      </c>
      <c r="Y35" s="3" t="s">
        <v>298</v>
      </c>
      <c r="Z35" s="3" t="s">
        <v>299</v>
      </c>
      <c r="AA35" s="3" t="s">
        <v>599</v>
      </c>
      <c r="AC35" s="13">
        <f t="shared" si="0"/>
        <v>10</v>
      </c>
      <c r="AD35" s="3">
        <f>M35+M39</f>
        <v>5</v>
      </c>
      <c r="AE35" s="3">
        <f>M33+M34+M36+M37+M38</f>
        <v>5</v>
      </c>
      <c r="AF35" s="3">
        <v>2</v>
      </c>
    </row>
    <row r="36" spans="1:32">
      <c r="A36" s="4">
        <v>42116</v>
      </c>
      <c r="B36" s="4" t="s">
        <v>664</v>
      </c>
      <c r="C36" s="3" t="s">
        <v>300</v>
      </c>
      <c r="D36" s="3" t="s">
        <v>102</v>
      </c>
      <c r="E36" s="3" t="s">
        <v>301</v>
      </c>
      <c r="F36" s="3" t="s">
        <v>43</v>
      </c>
      <c r="G36" s="5" t="s">
        <v>656</v>
      </c>
      <c r="H36" s="3" t="s">
        <v>302</v>
      </c>
      <c r="I36" s="3" t="s">
        <v>303</v>
      </c>
      <c r="J36" s="5">
        <v>20</v>
      </c>
      <c r="K36" s="3" t="s">
        <v>29</v>
      </c>
      <c r="L36" s="3">
        <v>1</v>
      </c>
      <c r="M36" s="3">
        <v>1</v>
      </c>
      <c r="N36" s="13">
        <v>0</v>
      </c>
      <c r="O36" s="3">
        <v>0</v>
      </c>
      <c r="P36" s="3" t="s">
        <v>304</v>
      </c>
      <c r="Q36" s="3">
        <v>0</v>
      </c>
      <c r="R36" s="3">
        <v>0</v>
      </c>
      <c r="S36" s="3">
        <v>0</v>
      </c>
      <c r="T36" s="3" t="s">
        <v>305</v>
      </c>
      <c r="U36" s="3" t="s">
        <v>46</v>
      </c>
      <c r="V36" s="3" t="s">
        <v>46</v>
      </c>
      <c r="W36" s="3" t="s">
        <v>306</v>
      </c>
      <c r="X36" s="3" t="s">
        <v>46</v>
      </c>
      <c r="Y36" s="3" t="s">
        <v>307</v>
      </c>
      <c r="Z36" s="3" t="s">
        <v>308</v>
      </c>
      <c r="AC36" s="13">
        <f t="shared" si="0"/>
        <v>10</v>
      </c>
      <c r="AD36" s="3">
        <f>M35+M39</f>
        <v>5</v>
      </c>
      <c r="AE36" s="3">
        <f>M33+M34+M36+M37+M38</f>
        <v>5</v>
      </c>
    </row>
    <row r="37" spans="1:32">
      <c r="A37" s="4">
        <v>42056</v>
      </c>
      <c r="B37" s="4" t="s">
        <v>664</v>
      </c>
      <c r="C37" s="3" t="s">
        <v>126</v>
      </c>
      <c r="D37" s="3" t="s">
        <v>127</v>
      </c>
      <c r="E37" s="3" t="s">
        <v>317</v>
      </c>
      <c r="F37" s="3" t="s">
        <v>43</v>
      </c>
      <c r="G37" s="5" t="s">
        <v>656</v>
      </c>
      <c r="H37" s="3" t="s">
        <v>318</v>
      </c>
      <c r="I37" s="3" t="s">
        <v>319</v>
      </c>
      <c r="J37" s="5">
        <v>30</v>
      </c>
      <c r="K37" s="3" t="s">
        <v>29</v>
      </c>
      <c r="L37" s="3">
        <v>1</v>
      </c>
      <c r="M37" s="3">
        <v>1</v>
      </c>
      <c r="N37" s="13">
        <v>0</v>
      </c>
      <c r="O37" s="3">
        <v>0</v>
      </c>
      <c r="P37" s="3" t="s">
        <v>320</v>
      </c>
      <c r="R37" s="3">
        <v>0</v>
      </c>
      <c r="S37" s="3">
        <v>0</v>
      </c>
      <c r="T37" s="3" t="s">
        <v>54</v>
      </c>
      <c r="U37" s="3" t="s">
        <v>536</v>
      </c>
      <c r="V37" s="3" t="s">
        <v>133</v>
      </c>
      <c r="W37" s="3" t="s">
        <v>321</v>
      </c>
      <c r="X37" s="3" t="s">
        <v>46</v>
      </c>
      <c r="Y37" s="3" t="s">
        <v>322</v>
      </c>
      <c r="Z37" s="3" t="s">
        <v>323</v>
      </c>
      <c r="AC37" s="13">
        <f t="shared" si="0"/>
        <v>10</v>
      </c>
      <c r="AD37" s="3">
        <f>M35+M39</f>
        <v>5</v>
      </c>
      <c r="AE37" s="3">
        <f>M33+M34+M36+M37+M38</f>
        <v>5</v>
      </c>
    </row>
    <row r="38" spans="1:32">
      <c r="A38" s="4">
        <v>42040</v>
      </c>
      <c r="B38" s="4" t="s">
        <v>664</v>
      </c>
      <c r="C38" s="3" t="s">
        <v>309</v>
      </c>
      <c r="D38" s="3" t="s">
        <v>194</v>
      </c>
      <c r="E38" s="3" t="s">
        <v>324</v>
      </c>
      <c r="F38" s="3" t="s">
        <v>43</v>
      </c>
      <c r="G38" s="5" t="s">
        <v>656</v>
      </c>
      <c r="H38" s="3" t="s">
        <v>325</v>
      </c>
      <c r="I38" s="3" t="s">
        <v>326</v>
      </c>
      <c r="J38" s="5">
        <v>46</v>
      </c>
      <c r="K38" s="3" t="s">
        <v>202</v>
      </c>
      <c r="L38" s="3">
        <v>2</v>
      </c>
      <c r="M38" s="3">
        <v>1</v>
      </c>
      <c r="N38" s="13">
        <v>0</v>
      </c>
      <c r="O38" s="3">
        <v>0</v>
      </c>
      <c r="P38" s="3" t="s">
        <v>327</v>
      </c>
      <c r="Q38" s="3">
        <v>0</v>
      </c>
      <c r="R38" s="3">
        <v>1</v>
      </c>
      <c r="S38" s="3">
        <v>0</v>
      </c>
      <c r="T38" s="3" t="s">
        <v>305</v>
      </c>
      <c r="U38" s="3" t="s">
        <v>537</v>
      </c>
      <c r="V38" s="3" t="s">
        <v>414</v>
      </c>
      <c r="W38" s="3" t="s">
        <v>328</v>
      </c>
      <c r="X38" s="3" t="s">
        <v>46</v>
      </c>
      <c r="Y38" s="3" t="s">
        <v>329</v>
      </c>
      <c r="Z38" s="3" t="s">
        <v>330</v>
      </c>
      <c r="AA38" s="3" t="s">
        <v>538</v>
      </c>
      <c r="AB38" s="3" t="s">
        <v>539</v>
      </c>
      <c r="AC38" s="13">
        <f t="shared" si="0"/>
        <v>10</v>
      </c>
      <c r="AD38" s="3">
        <f>M35+M39</f>
        <v>5</v>
      </c>
      <c r="AE38" s="3">
        <f>M33+M34+M36+M37+M38</f>
        <v>5</v>
      </c>
    </row>
    <row r="39" spans="1:32">
      <c r="A39" s="4">
        <v>41936</v>
      </c>
      <c r="B39" s="4" t="s">
        <v>664</v>
      </c>
      <c r="C39" s="3" t="s">
        <v>331</v>
      </c>
      <c r="D39" s="3" t="s">
        <v>112</v>
      </c>
      <c r="E39" s="3" t="s">
        <v>332</v>
      </c>
      <c r="F39" s="3" t="s">
        <v>26</v>
      </c>
      <c r="G39" s="15" t="s">
        <v>657</v>
      </c>
      <c r="H39" s="3" t="s">
        <v>610</v>
      </c>
      <c r="I39" s="3" t="s">
        <v>333</v>
      </c>
      <c r="J39" s="5">
        <v>15</v>
      </c>
      <c r="K39" s="3" t="s">
        <v>29</v>
      </c>
      <c r="L39" s="3">
        <v>5</v>
      </c>
      <c r="M39" s="3">
        <v>4</v>
      </c>
      <c r="N39" s="13">
        <v>0</v>
      </c>
      <c r="O39" s="3">
        <v>1</v>
      </c>
      <c r="P39" s="3" t="s">
        <v>651</v>
      </c>
      <c r="Q39" s="3">
        <v>0</v>
      </c>
      <c r="R39" s="3">
        <v>1</v>
      </c>
      <c r="S39" s="3">
        <v>0</v>
      </c>
      <c r="T39" s="3" t="s">
        <v>54</v>
      </c>
      <c r="U39" s="3" t="s">
        <v>611</v>
      </c>
      <c r="V39" s="3" t="s">
        <v>46</v>
      </c>
      <c r="W39" s="3" t="s">
        <v>335</v>
      </c>
      <c r="X39" s="3" t="s">
        <v>46</v>
      </c>
      <c r="Y39" s="3" t="s">
        <v>612</v>
      </c>
      <c r="AC39" s="13">
        <f t="shared" si="0"/>
        <v>10</v>
      </c>
      <c r="AD39" s="3">
        <f>M35+M39</f>
        <v>5</v>
      </c>
      <c r="AE39" s="3">
        <f>M33+M34+M36+M37+M38</f>
        <v>5</v>
      </c>
      <c r="AF39" s="3">
        <v>2</v>
      </c>
    </row>
    <row r="40" spans="1:32">
      <c r="A40" s="4">
        <v>41800</v>
      </c>
      <c r="B40" s="4"/>
      <c r="C40" s="3" t="s">
        <v>336</v>
      </c>
      <c r="D40" s="3" t="s">
        <v>272</v>
      </c>
      <c r="E40" s="3" t="s">
        <v>337</v>
      </c>
      <c r="F40" s="3" t="s">
        <v>26</v>
      </c>
      <c r="G40" s="15" t="s">
        <v>657</v>
      </c>
      <c r="H40" s="3" t="s">
        <v>338</v>
      </c>
      <c r="I40" s="3" t="s">
        <v>339</v>
      </c>
      <c r="J40" s="5">
        <v>15</v>
      </c>
      <c r="K40" s="3" t="s">
        <v>29</v>
      </c>
      <c r="L40" s="3">
        <v>2</v>
      </c>
      <c r="M40" s="3">
        <v>1</v>
      </c>
      <c r="N40" s="13">
        <v>0</v>
      </c>
      <c r="O40" s="3">
        <v>1</v>
      </c>
      <c r="P40" s="3" t="s">
        <v>652</v>
      </c>
      <c r="Q40" s="3">
        <v>0</v>
      </c>
      <c r="R40" s="3">
        <v>1</v>
      </c>
      <c r="S40" s="3">
        <v>0</v>
      </c>
      <c r="T40" s="3" t="s">
        <v>600</v>
      </c>
      <c r="U40" s="3" t="s">
        <v>597</v>
      </c>
      <c r="V40" s="3" t="s">
        <v>46</v>
      </c>
      <c r="W40" s="3" t="s">
        <v>602</v>
      </c>
      <c r="X40" s="3" t="s">
        <v>46</v>
      </c>
      <c r="Y40" s="3" t="s">
        <v>601</v>
      </c>
      <c r="Z40" s="3" t="s">
        <v>603</v>
      </c>
    </row>
    <row r="41" spans="1:32">
      <c r="A41" s="4">
        <v>41795</v>
      </c>
      <c r="B41" s="4"/>
      <c r="C41" s="3" t="s">
        <v>341</v>
      </c>
      <c r="D41" s="3" t="s">
        <v>112</v>
      </c>
      <c r="E41" s="3" t="s">
        <v>342</v>
      </c>
      <c r="F41" s="3" t="s">
        <v>43</v>
      </c>
      <c r="G41" s="5" t="s">
        <v>656</v>
      </c>
      <c r="H41" s="3" t="s">
        <v>343</v>
      </c>
      <c r="I41" s="3" t="s">
        <v>344</v>
      </c>
      <c r="J41" s="5">
        <v>26</v>
      </c>
      <c r="K41" s="3" t="s">
        <v>29</v>
      </c>
      <c r="L41" s="3">
        <v>1</v>
      </c>
      <c r="M41" s="3">
        <v>1</v>
      </c>
      <c r="N41" s="13">
        <v>0</v>
      </c>
      <c r="O41" s="3">
        <v>2</v>
      </c>
      <c r="P41" s="3" t="s">
        <v>653</v>
      </c>
      <c r="Q41" s="3">
        <v>0</v>
      </c>
      <c r="R41" s="3">
        <v>0</v>
      </c>
      <c r="S41" s="3">
        <v>0</v>
      </c>
      <c r="T41" s="3" t="s">
        <v>346</v>
      </c>
      <c r="U41" s="3" t="s">
        <v>540</v>
      </c>
      <c r="V41" s="3" t="s">
        <v>541</v>
      </c>
      <c r="W41" s="3" t="s">
        <v>347</v>
      </c>
      <c r="X41" s="3" t="s">
        <v>46</v>
      </c>
      <c r="Y41" s="3" t="s">
        <v>542</v>
      </c>
    </row>
    <row r="42" spans="1:32">
      <c r="A42" s="4">
        <v>41660</v>
      </c>
      <c r="B42" s="4"/>
      <c r="C42" s="3" t="s">
        <v>351</v>
      </c>
      <c r="D42" s="3" t="s">
        <v>118</v>
      </c>
      <c r="E42" s="3" t="s">
        <v>352</v>
      </c>
      <c r="F42" s="3" t="s">
        <v>43</v>
      </c>
      <c r="G42" s="5" t="s">
        <v>656</v>
      </c>
      <c r="H42" s="3" t="s">
        <v>353</v>
      </c>
      <c r="I42" s="3" t="s">
        <v>354</v>
      </c>
      <c r="J42" s="5">
        <v>24</v>
      </c>
      <c r="K42" s="3" t="s">
        <v>29</v>
      </c>
      <c r="L42" s="3" t="s">
        <v>659</v>
      </c>
      <c r="M42" s="3">
        <v>1</v>
      </c>
      <c r="N42" s="13">
        <v>1</v>
      </c>
      <c r="O42" s="3">
        <v>0</v>
      </c>
      <c r="P42" s="3" t="s">
        <v>654</v>
      </c>
      <c r="Q42" s="3">
        <v>0</v>
      </c>
      <c r="R42" s="3" t="s">
        <v>655</v>
      </c>
      <c r="S42" s="3">
        <v>0</v>
      </c>
      <c r="T42" s="3" t="s">
        <v>54</v>
      </c>
      <c r="U42" s="3" t="s">
        <v>549</v>
      </c>
      <c r="V42" s="3" t="s">
        <v>46</v>
      </c>
      <c r="W42" s="3" t="s">
        <v>356</v>
      </c>
      <c r="X42" s="3" t="s">
        <v>46</v>
      </c>
      <c r="Y42" s="3" t="s">
        <v>550</v>
      </c>
      <c r="Z42" s="3" t="s">
        <v>551</v>
      </c>
    </row>
  </sheetData>
  <autoFilter ref="A1:AB42"/>
  <sortState ref="A1:AB65522">
    <sortCondition descending="1" ref="A1:A65522"/>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8" sqref="B8:B11"/>
    </sheetView>
  </sheetViews>
  <sheetFormatPr baseColWidth="10" defaultRowHeight="15" x14ac:dyDescent="0"/>
  <cols>
    <col min="1" max="1" width="18.5" style="3" bestFit="1" customWidth="1"/>
    <col min="2" max="2" width="18.33203125" bestFit="1" customWidth="1"/>
  </cols>
  <sheetData>
    <row r="1" spans="1:4" ht="30">
      <c r="A1" s="11" t="s">
        <v>666</v>
      </c>
      <c r="B1" s="16" t="s">
        <v>665</v>
      </c>
      <c r="C1" s="16" t="s">
        <v>657</v>
      </c>
      <c r="D1" s="16" t="s">
        <v>656</v>
      </c>
    </row>
    <row r="2" spans="1:4">
      <c r="A2" s="4" t="s">
        <v>667</v>
      </c>
      <c r="B2">
        <v>10</v>
      </c>
      <c r="C2">
        <v>5</v>
      </c>
      <c r="D2">
        <v>5</v>
      </c>
    </row>
    <row r="3" spans="1:4">
      <c r="A3" s="4" t="s">
        <v>668</v>
      </c>
      <c r="B3">
        <v>16</v>
      </c>
      <c r="C3">
        <v>2</v>
      </c>
      <c r="D3">
        <v>14</v>
      </c>
    </row>
    <row r="4" spans="1:4">
      <c r="A4" s="4" t="s">
        <v>669</v>
      </c>
      <c r="B4">
        <v>10</v>
      </c>
      <c r="C4">
        <v>7</v>
      </c>
      <c r="D4">
        <v>3</v>
      </c>
    </row>
    <row r="5" spans="1:4">
      <c r="A5" s="14" t="s">
        <v>670</v>
      </c>
      <c r="B5">
        <v>33</v>
      </c>
      <c r="C5">
        <v>24</v>
      </c>
      <c r="D5">
        <v>9</v>
      </c>
    </row>
    <row r="6" spans="1:4">
      <c r="A6" s="4"/>
    </row>
    <row r="7" spans="1:4" ht="30">
      <c r="A7" s="11" t="s">
        <v>666</v>
      </c>
      <c r="B7" s="16" t="s">
        <v>671</v>
      </c>
    </row>
    <row r="8" spans="1:4">
      <c r="A8" s="4" t="s">
        <v>667</v>
      </c>
      <c r="B8" s="3">
        <v>2</v>
      </c>
    </row>
    <row r="9" spans="1:4">
      <c r="A9" s="4" t="s">
        <v>668</v>
      </c>
      <c r="B9" s="3">
        <v>2</v>
      </c>
    </row>
    <row r="10" spans="1:4">
      <c r="A10" s="4" t="s">
        <v>669</v>
      </c>
      <c r="B10" s="3">
        <v>6</v>
      </c>
    </row>
    <row r="11" spans="1:4">
      <c r="A11" s="14" t="s">
        <v>670</v>
      </c>
      <c r="B11" s="13">
        <v>6</v>
      </c>
    </row>
    <row r="12" spans="1:4">
      <c r="A12"/>
    </row>
    <row r="13" spans="1:4">
      <c r="A13"/>
    </row>
    <row r="14" spans="1:4">
      <c r="A14"/>
    </row>
    <row r="15" spans="1:4">
      <c r="A15"/>
    </row>
    <row r="16" spans="1:4">
      <c r="A16"/>
    </row>
    <row r="17" spans="1:1">
      <c r="A17"/>
    </row>
    <row r="18" spans="1:1">
      <c r="A18"/>
    </row>
    <row r="19" spans="1:1">
      <c r="A19"/>
    </row>
    <row r="20" spans="1:1">
      <c r="A20"/>
    </row>
    <row r="21" spans="1:1">
      <c r="A21"/>
    </row>
    <row r="22" spans="1:1">
      <c r="A22"/>
    </row>
    <row r="23" spans="1:1">
      <c r="A23"/>
    </row>
    <row r="24" spans="1:1">
      <c r="A24"/>
    </row>
    <row r="25" spans="1:1">
      <c r="A25"/>
    </row>
    <row r="26" spans="1:1">
      <c r="A26"/>
    </row>
    <row r="27" spans="1:1">
      <c r="A27" s="11"/>
    </row>
  </sheetData>
  <sortState ref="A2:AD30">
    <sortCondition ref="A2:A30"/>
  </sortState>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workbookViewId="0">
      <pane xSplit="2" ySplit="1" topLeftCell="C2" activePane="bottomRight" state="frozen"/>
      <selection pane="topRight" activeCell="C1" sqref="C1"/>
      <selection pane="bottomLeft" activeCell="A2" sqref="A2"/>
      <selection pane="bottomRight" activeCell="E38" sqref="E38"/>
    </sheetView>
  </sheetViews>
  <sheetFormatPr baseColWidth="10" defaultRowHeight="15" x14ac:dyDescent="0"/>
  <cols>
    <col min="1" max="16384" width="10.83203125" style="3"/>
  </cols>
  <sheetData>
    <row r="1" spans="1:26" ht="60">
      <c r="A1" s="11" t="s">
        <v>0</v>
      </c>
      <c r="B1" s="11" t="s">
        <v>1</v>
      </c>
      <c r="C1" s="11" t="s">
        <v>2</v>
      </c>
      <c r="D1" s="11" t="s">
        <v>3</v>
      </c>
      <c r="E1" s="11" t="s">
        <v>4</v>
      </c>
      <c r="F1" s="11" t="s">
        <v>5</v>
      </c>
      <c r="G1" s="11" t="s">
        <v>6</v>
      </c>
      <c r="H1" s="11" t="s">
        <v>7</v>
      </c>
      <c r="I1" s="11" t="s">
        <v>8</v>
      </c>
      <c r="J1" s="12" t="s">
        <v>9</v>
      </c>
      <c r="K1" s="1" t="s">
        <v>10</v>
      </c>
      <c r="L1" s="11" t="s">
        <v>382</v>
      </c>
      <c r="M1" s="11" t="s">
        <v>11</v>
      </c>
      <c r="N1" s="1" t="s">
        <v>12</v>
      </c>
      <c r="O1" s="1" t="s">
        <v>13</v>
      </c>
      <c r="P1" s="1" t="s">
        <v>14</v>
      </c>
      <c r="Q1" s="1" t="s">
        <v>15</v>
      </c>
      <c r="R1" s="1" t="s">
        <v>16</v>
      </c>
      <c r="S1" s="1" t="s">
        <v>17</v>
      </c>
      <c r="T1" s="1" t="s">
        <v>18</v>
      </c>
      <c r="U1" s="1" t="s">
        <v>19</v>
      </c>
      <c r="V1" s="1" t="s">
        <v>20</v>
      </c>
      <c r="W1" s="2" t="s">
        <v>21</v>
      </c>
    </row>
    <row r="2" spans="1:26" s="13" customFormat="1">
      <c r="A2" s="13" t="s">
        <v>22</v>
      </c>
      <c r="B2" s="14">
        <v>43145</v>
      </c>
      <c r="C2" s="13" t="s">
        <v>23</v>
      </c>
      <c r="D2" s="13" t="s">
        <v>24</v>
      </c>
      <c r="E2" s="13" t="s">
        <v>25</v>
      </c>
      <c r="F2" s="13" t="s">
        <v>26</v>
      </c>
      <c r="G2" s="15" t="s">
        <v>27</v>
      </c>
      <c r="H2" s="13" t="s">
        <v>28</v>
      </c>
      <c r="I2" s="13" t="s">
        <v>383</v>
      </c>
      <c r="J2" s="13">
        <v>19</v>
      </c>
      <c r="K2" s="13" t="s">
        <v>29</v>
      </c>
      <c r="L2" s="13">
        <v>17</v>
      </c>
      <c r="M2" s="13">
        <v>15</v>
      </c>
      <c r="N2" s="13" t="s">
        <v>30</v>
      </c>
      <c r="O2" s="13">
        <v>0</v>
      </c>
      <c r="P2" s="13">
        <v>0</v>
      </c>
      <c r="Q2" s="13">
        <v>0</v>
      </c>
      <c r="R2" s="13" t="s">
        <v>31</v>
      </c>
      <c r="S2" s="13" t="s">
        <v>384</v>
      </c>
      <c r="T2" s="13" t="s">
        <v>46</v>
      </c>
      <c r="U2" s="13" t="s">
        <v>385</v>
      </c>
      <c r="V2" s="13" t="s">
        <v>46</v>
      </c>
      <c r="W2" s="13" t="s">
        <v>386</v>
      </c>
      <c r="X2" s="13" t="s">
        <v>387</v>
      </c>
      <c r="Y2" s="13" t="s">
        <v>388</v>
      </c>
    </row>
    <row r="3" spans="1:26">
      <c r="A3" s="3" t="s">
        <v>22</v>
      </c>
      <c r="B3" s="4">
        <v>43131</v>
      </c>
      <c r="C3" s="3" t="s">
        <v>32</v>
      </c>
      <c r="D3" s="3" t="s">
        <v>33</v>
      </c>
      <c r="E3" s="3" t="s">
        <v>34</v>
      </c>
      <c r="F3" s="3" t="s">
        <v>26</v>
      </c>
      <c r="G3" s="5" t="s">
        <v>27</v>
      </c>
      <c r="H3" s="3" t="s">
        <v>35</v>
      </c>
      <c r="J3" s="3" t="s">
        <v>557</v>
      </c>
      <c r="K3" s="3" t="s">
        <v>29</v>
      </c>
      <c r="L3" s="3">
        <v>1</v>
      </c>
      <c r="M3" s="3">
        <v>0</v>
      </c>
      <c r="N3" s="3" t="s">
        <v>389</v>
      </c>
      <c r="P3" s="3">
        <v>0</v>
      </c>
      <c r="Q3" s="3">
        <v>0</v>
      </c>
      <c r="R3" s="3" t="s">
        <v>54</v>
      </c>
      <c r="S3" s="3" t="s">
        <v>390</v>
      </c>
      <c r="T3" s="3" t="s">
        <v>391</v>
      </c>
      <c r="U3" s="3" t="s">
        <v>117</v>
      </c>
      <c r="V3" s="3" t="s">
        <v>46</v>
      </c>
      <c r="W3" s="3" t="s">
        <v>392</v>
      </c>
      <c r="X3" s="3" t="s">
        <v>393</v>
      </c>
    </row>
    <row r="4" spans="1:26">
      <c r="A4" s="3" t="s">
        <v>22</v>
      </c>
      <c r="B4" s="4">
        <v>43123</v>
      </c>
      <c r="C4" s="3" t="s">
        <v>36</v>
      </c>
      <c r="D4" s="3" t="s">
        <v>37</v>
      </c>
      <c r="E4" s="3" t="s">
        <v>38</v>
      </c>
      <c r="F4" s="3" t="s">
        <v>26</v>
      </c>
      <c r="G4" s="5" t="s">
        <v>27</v>
      </c>
      <c r="H4" s="3" t="s">
        <v>39</v>
      </c>
      <c r="I4" s="3" t="s">
        <v>394</v>
      </c>
      <c r="J4" s="3">
        <v>15</v>
      </c>
      <c r="K4" s="3" t="s">
        <v>29</v>
      </c>
      <c r="L4" s="3">
        <v>2</v>
      </c>
      <c r="M4" s="3">
        <v>18</v>
      </c>
      <c r="N4" s="3" t="s">
        <v>395</v>
      </c>
      <c r="O4" s="3">
        <v>0</v>
      </c>
      <c r="P4" s="3">
        <v>0</v>
      </c>
      <c r="Q4" s="3">
        <v>0</v>
      </c>
      <c r="R4" s="3" t="s">
        <v>116</v>
      </c>
      <c r="S4" s="3" t="s">
        <v>396</v>
      </c>
      <c r="T4" s="3" t="s">
        <v>46</v>
      </c>
      <c r="U4" s="3" t="s">
        <v>397</v>
      </c>
      <c r="V4" s="3" t="s">
        <v>46</v>
      </c>
      <c r="W4" s="3" t="s">
        <v>398</v>
      </c>
      <c r="X4" s="3" t="s">
        <v>399</v>
      </c>
      <c r="Y4" s="3" t="s">
        <v>400</v>
      </c>
      <c r="Z4" s="3" t="s">
        <v>401</v>
      </c>
    </row>
    <row r="5" spans="1:26">
      <c r="A5" s="3" t="s">
        <v>22</v>
      </c>
      <c r="B5" s="4">
        <v>43120</v>
      </c>
      <c r="C5" s="3" t="s">
        <v>40</v>
      </c>
      <c r="D5" s="3" t="s">
        <v>41</v>
      </c>
      <c r="E5" s="3" t="s">
        <v>42</v>
      </c>
      <c r="F5" s="3" t="s">
        <v>43</v>
      </c>
      <c r="G5" s="5" t="s">
        <v>44</v>
      </c>
      <c r="H5" s="3" t="s">
        <v>45</v>
      </c>
      <c r="I5" s="3" t="s">
        <v>402</v>
      </c>
      <c r="J5" s="3">
        <v>21</v>
      </c>
      <c r="K5" s="3" t="s">
        <v>29</v>
      </c>
      <c r="L5" s="3">
        <v>1</v>
      </c>
      <c r="M5" s="3">
        <v>0</v>
      </c>
      <c r="N5" s="3" t="s">
        <v>403</v>
      </c>
      <c r="O5" s="3">
        <v>0</v>
      </c>
      <c r="P5" s="3">
        <v>0</v>
      </c>
      <c r="Q5" s="3">
        <v>0</v>
      </c>
      <c r="R5" s="3" t="s">
        <v>54</v>
      </c>
      <c r="S5" s="3" t="s">
        <v>404</v>
      </c>
      <c r="T5" s="3" t="s">
        <v>46</v>
      </c>
      <c r="U5" s="3" t="s">
        <v>405</v>
      </c>
      <c r="V5" s="3" t="s">
        <v>46</v>
      </c>
      <c r="W5" s="3" t="s">
        <v>406</v>
      </c>
      <c r="X5" s="3" t="s">
        <v>407</v>
      </c>
      <c r="Y5" s="3" t="s">
        <v>408</v>
      </c>
    </row>
    <row r="6" spans="1:26">
      <c r="A6" s="3" t="s">
        <v>409</v>
      </c>
      <c r="B6" s="4">
        <v>43112</v>
      </c>
      <c r="C6" s="3" t="s">
        <v>48</v>
      </c>
      <c r="D6" s="3" t="s">
        <v>49</v>
      </c>
      <c r="E6" s="3" t="s">
        <v>50</v>
      </c>
      <c r="F6" s="3" t="s">
        <v>43</v>
      </c>
      <c r="G6" s="5" t="s">
        <v>44</v>
      </c>
      <c r="H6" s="3" t="s">
        <v>51</v>
      </c>
      <c r="I6" s="3" t="s">
        <v>52</v>
      </c>
      <c r="J6" s="3">
        <v>21</v>
      </c>
      <c r="K6" s="3" t="s">
        <v>29</v>
      </c>
      <c r="L6" s="3">
        <v>1</v>
      </c>
      <c r="M6" s="3">
        <v>0</v>
      </c>
      <c r="N6" s="3" t="s">
        <v>53</v>
      </c>
      <c r="O6" s="3">
        <v>0</v>
      </c>
      <c r="P6" s="3">
        <v>0</v>
      </c>
      <c r="Q6" s="3">
        <v>0</v>
      </c>
      <c r="R6" s="3" t="s">
        <v>54</v>
      </c>
      <c r="S6" s="3" t="s">
        <v>55</v>
      </c>
      <c r="T6" s="3" t="s">
        <v>56</v>
      </c>
      <c r="U6" s="3" t="s">
        <v>57</v>
      </c>
      <c r="V6" s="3" t="s">
        <v>46</v>
      </c>
      <c r="W6" s="3" t="s">
        <v>58</v>
      </c>
      <c r="X6" s="3" t="s">
        <v>59</v>
      </c>
    </row>
    <row r="7" spans="1:26">
      <c r="A7" s="3" t="s">
        <v>22</v>
      </c>
      <c r="B7" s="4">
        <v>43082</v>
      </c>
      <c r="C7" s="3" t="s">
        <v>62</v>
      </c>
      <c r="D7" s="3" t="s">
        <v>33</v>
      </c>
      <c r="E7" s="3" t="s">
        <v>63</v>
      </c>
      <c r="F7" s="3" t="s">
        <v>43</v>
      </c>
      <c r="G7" s="5" t="s">
        <v>44</v>
      </c>
      <c r="H7" s="3" t="s">
        <v>64</v>
      </c>
      <c r="I7" s="3" t="s">
        <v>410</v>
      </c>
      <c r="J7" s="3">
        <v>52</v>
      </c>
      <c r="K7" s="3" t="s">
        <v>29</v>
      </c>
      <c r="L7" s="3">
        <v>2</v>
      </c>
      <c r="M7" s="3">
        <v>0</v>
      </c>
      <c r="N7" s="3" t="s">
        <v>411</v>
      </c>
      <c r="O7" s="3">
        <v>0</v>
      </c>
      <c r="P7" s="3">
        <v>1</v>
      </c>
      <c r="Q7" s="3">
        <v>0</v>
      </c>
      <c r="R7" s="3" t="s">
        <v>412</v>
      </c>
      <c r="S7" s="3" t="s">
        <v>413</v>
      </c>
      <c r="T7" s="3" t="s">
        <v>414</v>
      </c>
      <c r="U7" s="3" t="s">
        <v>117</v>
      </c>
      <c r="V7" s="3" t="s">
        <v>46</v>
      </c>
      <c r="W7" s="3" t="s">
        <v>415</v>
      </c>
      <c r="X7" s="3" t="s">
        <v>416</v>
      </c>
    </row>
    <row r="8" spans="1:26">
      <c r="A8" s="3" t="s">
        <v>22</v>
      </c>
      <c r="B8" s="4">
        <v>43080</v>
      </c>
      <c r="C8" s="3" t="s">
        <v>65</v>
      </c>
      <c r="D8" s="3" t="s">
        <v>33</v>
      </c>
      <c r="E8" s="3" t="s">
        <v>66</v>
      </c>
      <c r="F8" s="3" t="s">
        <v>43</v>
      </c>
      <c r="G8" s="5" t="s">
        <v>44</v>
      </c>
      <c r="H8" s="3" t="s">
        <v>67</v>
      </c>
      <c r="I8" s="3" t="s">
        <v>417</v>
      </c>
      <c r="J8" s="3" t="s">
        <v>418</v>
      </c>
      <c r="K8" s="3" t="s">
        <v>419</v>
      </c>
      <c r="L8" s="3">
        <v>1</v>
      </c>
      <c r="M8" s="3">
        <v>0</v>
      </c>
      <c r="N8" s="3" t="s">
        <v>420</v>
      </c>
      <c r="O8" s="3">
        <v>0</v>
      </c>
      <c r="P8" s="3">
        <v>0</v>
      </c>
      <c r="Q8" s="3">
        <v>0</v>
      </c>
      <c r="R8" s="3" t="s">
        <v>346</v>
      </c>
      <c r="S8" s="3" t="s">
        <v>421</v>
      </c>
      <c r="T8" s="3" t="s">
        <v>422</v>
      </c>
      <c r="U8" s="3" t="s">
        <v>423</v>
      </c>
      <c r="V8" s="3" t="s">
        <v>46</v>
      </c>
      <c r="W8" s="3" t="s">
        <v>424</v>
      </c>
      <c r="X8" s="3" t="s">
        <v>425</v>
      </c>
    </row>
    <row r="9" spans="1:26">
      <c r="A9" s="3" t="s">
        <v>22</v>
      </c>
      <c r="B9" s="4">
        <v>43076</v>
      </c>
      <c r="C9" s="3" t="s">
        <v>68</v>
      </c>
      <c r="D9" s="3" t="s">
        <v>69</v>
      </c>
      <c r="E9" s="3" t="s">
        <v>70</v>
      </c>
      <c r="F9" s="3" t="s">
        <v>26</v>
      </c>
      <c r="G9" s="5" t="s">
        <v>27</v>
      </c>
      <c r="H9" s="3" t="s">
        <v>71</v>
      </c>
      <c r="I9" s="3" t="s">
        <v>72</v>
      </c>
      <c r="J9" s="3">
        <v>21</v>
      </c>
      <c r="K9" s="3" t="s">
        <v>29</v>
      </c>
      <c r="L9" s="3">
        <v>3</v>
      </c>
      <c r="M9" s="3">
        <v>0</v>
      </c>
      <c r="N9" s="3" t="s">
        <v>73</v>
      </c>
      <c r="O9" s="3">
        <v>0</v>
      </c>
      <c r="P9" s="3">
        <v>1</v>
      </c>
      <c r="Q9" s="3">
        <v>0</v>
      </c>
      <c r="R9" s="3" t="s">
        <v>74</v>
      </c>
      <c r="S9" s="3" t="s">
        <v>558</v>
      </c>
      <c r="T9" s="3" t="s">
        <v>46</v>
      </c>
      <c r="U9" s="3" t="s">
        <v>559</v>
      </c>
      <c r="V9" s="3" t="s">
        <v>46</v>
      </c>
      <c r="W9" s="3" t="s">
        <v>560</v>
      </c>
      <c r="X9" s="3" t="s">
        <v>561</v>
      </c>
    </row>
    <row r="10" spans="1:26">
      <c r="A10" s="3" t="s">
        <v>125</v>
      </c>
      <c r="B10" s="4">
        <v>43074</v>
      </c>
      <c r="C10" s="3" t="s">
        <v>75</v>
      </c>
      <c r="D10" s="3" t="s">
        <v>76</v>
      </c>
      <c r="E10" s="3" t="s">
        <v>77</v>
      </c>
      <c r="F10" s="3" t="s">
        <v>26</v>
      </c>
      <c r="G10" s="5" t="s">
        <v>27</v>
      </c>
      <c r="H10" s="3" t="s">
        <v>78</v>
      </c>
      <c r="L10" s="3">
        <v>1</v>
      </c>
      <c r="M10" s="3">
        <v>0</v>
      </c>
      <c r="N10" s="3" t="s">
        <v>79</v>
      </c>
      <c r="P10" s="3">
        <v>0</v>
      </c>
      <c r="Q10" s="3">
        <v>0</v>
      </c>
      <c r="R10" s="3" t="s">
        <v>54</v>
      </c>
      <c r="S10" s="3" t="s">
        <v>46</v>
      </c>
      <c r="T10" s="3" t="s">
        <v>46</v>
      </c>
      <c r="U10" s="3" t="s">
        <v>80</v>
      </c>
      <c r="V10" s="3" t="s">
        <v>46</v>
      </c>
      <c r="W10" s="7" t="s">
        <v>81</v>
      </c>
      <c r="X10" s="3" t="s">
        <v>562</v>
      </c>
    </row>
    <row r="11" spans="1:26">
      <c r="A11" s="3" t="s">
        <v>125</v>
      </c>
      <c r="B11" s="4">
        <v>43067</v>
      </c>
      <c r="C11" s="3" t="s">
        <v>32</v>
      </c>
      <c r="D11" s="3" t="s">
        <v>33</v>
      </c>
      <c r="E11" s="3" t="s">
        <v>82</v>
      </c>
      <c r="F11" s="3" t="s">
        <v>43</v>
      </c>
      <c r="G11" s="5" t="s">
        <v>44</v>
      </c>
      <c r="H11" s="3" t="s">
        <v>83</v>
      </c>
      <c r="I11" s="3" t="s">
        <v>84</v>
      </c>
      <c r="J11" s="3">
        <v>24</v>
      </c>
      <c r="K11" s="3" t="s">
        <v>29</v>
      </c>
      <c r="L11" s="3">
        <v>1</v>
      </c>
      <c r="M11" s="3">
        <v>0</v>
      </c>
      <c r="N11" s="6" t="s">
        <v>85</v>
      </c>
      <c r="O11" s="3">
        <v>0</v>
      </c>
      <c r="P11" s="3">
        <v>0</v>
      </c>
      <c r="Q11" s="3">
        <v>0</v>
      </c>
      <c r="R11" s="3" t="s">
        <v>86</v>
      </c>
      <c r="S11" s="3" t="s">
        <v>426</v>
      </c>
      <c r="T11" s="3" t="s">
        <v>46</v>
      </c>
      <c r="U11" s="3" t="s">
        <v>87</v>
      </c>
      <c r="V11" s="3" t="s">
        <v>88</v>
      </c>
      <c r="W11" s="3" t="s">
        <v>89</v>
      </c>
      <c r="X11" s="3" t="s">
        <v>427</v>
      </c>
    </row>
    <row r="12" spans="1:26">
      <c r="A12" s="3" t="s">
        <v>22</v>
      </c>
      <c r="B12" s="4">
        <v>43038</v>
      </c>
      <c r="C12" s="3" t="s">
        <v>90</v>
      </c>
      <c r="D12" s="3" t="s">
        <v>91</v>
      </c>
      <c r="E12" s="3" t="s">
        <v>92</v>
      </c>
      <c r="F12" s="3" t="s">
        <v>43</v>
      </c>
      <c r="G12" s="5" t="s">
        <v>44</v>
      </c>
      <c r="H12" s="3" t="s">
        <v>93</v>
      </c>
      <c r="I12" s="3" t="s">
        <v>428</v>
      </c>
      <c r="J12" s="3" t="s">
        <v>429</v>
      </c>
      <c r="K12" s="3" t="s">
        <v>430</v>
      </c>
      <c r="L12" s="3">
        <v>1</v>
      </c>
      <c r="M12" s="3">
        <v>1</v>
      </c>
      <c r="N12" s="6" t="s">
        <v>431</v>
      </c>
      <c r="O12" s="3">
        <v>0</v>
      </c>
      <c r="P12" s="3">
        <v>0</v>
      </c>
      <c r="Q12" s="3">
        <v>0</v>
      </c>
      <c r="R12" s="3" t="s">
        <v>432</v>
      </c>
      <c r="S12" s="3" t="s">
        <v>433</v>
      </c>
      <c r="T12" s="3" t="s">
        <v>434</v>
      </c>
      <c r="U12" s="3" t="s">
        <v>435</v>
      </c>
      <c r="V12" s="3" t="s">
        <v>46</v>
      </c>
      <c r="W12" s="7" t="s">
        <v>436</v>
      </c>
      <c r="X12" s="3" t="s">
        <v>437</v>
      </c>
    </row>
    <row r="13" spans="1:26">
      <c r="A13" s="3" t="s">
        <v>22</v>
      </c>
      <c r="B13" s="4">
        <v>43033</v>
      </c>
      <c r="C13" s="3" t="s">
        <v>94</v>
      </c>
      <c r="D13" s="3" t="s">
        <v>95</v>
      </c>
      <c r="E13" s="3" t="s">
        <v>96</v>
      </c>
      <c r="F13" s="3" t="s">
        <v>43</v>
      </c>
      <c r="G13" s="5" t="s">
        <v>44</v>
      </c>
      <c r="H13" s="3" t="s">
        <v>97</v>
      </c>
      <c r="I13" s="3" t="s">
        <v>438</v>
      </c>
      <c r="J13" s="3">
        <v>19</v>
      </c>
      <c r="K13" s="3" t="s">
        <v>29</v>
      </c>
      <c r="L13" s="3">
        <v>2</v>
      </c>
      <c r="M13" s="3">
        <v>0</v>
      </c>
      <c r="N13" s="3" t="s">
        <v>439</v>
      </c>
      <c r="O13" s="3">
        <v>0</v>
      </c>
      <c r="P13" s="3">
        <v>0</v>
      </c>
      <c r="Q13" s="3">
        <v>0</v>
      </c>
      <c r="R13" s="3" t="s">
        <v>54</v>
      </c>
      <c r="S13" s="3" t="s">
        <v>440</v>
      </c>
      <c r="T13" s="3" t="s">
        <v>46</v>
      </c>
      <c r="U13" s="3" t="s">
        <v>441</v>
      </c>
      <c r="V13" s="3" t="s">
        <v>46</v>
      </c>
      <c r="W13" s="3" t="s">
        <v>442</v>
      </c>
      <c r="X13" s="3" t="s">
        <v>443</v>
      </c>
    </row>
    <row r="14" spans="1:26">
      <c r="A14" s="3" t="s">
        <v>22</v>
      </c>
      <c r="B14" s="4">
        <v>43017</v>
      </c>
      <c r="C14" s="3" t="s">
        <v>98</v>
      </c>
      <c r="D14" s="3" t="s">
        <v>99</v>
      </c>
      <c r="E14" s="3" t="s">
        <v>100</v>
      </c>
      <c r="F14" s="3" t="s">
        <v>43</v>
      </c>
      <c r="G14" s="5" t="s">
        <v>44</v>
      </c>
      <c r="H14" s="3" t="s">
        <v>101</v>
      </c>
      <c r="I14" s="3" t="s">
        <v>444</v>
      </c>
      <c r="J14" s="3">
        <v>19</v>
      </c>
      <c r="K14" s="3" t="s">
        <v>29</v>
      </c>
      <c r="L14" s="3">
        <v>1</v>
      </c>
      <c r="M14" s="3">
        <v>0</v>
      </c>
      <c r="N14" s="6" t="s">
        <v>445</v>
      </c>
      <c r="O14" s="3">
        <v>0</v>
      </c>
      <c r="P14" s="3">
        <v>0</v>
      </c>
      <c r="Q14" s="3">
        <v>0</v>
      </c>
      <c r="R14" s="3" t="s">
        <v>295</v>
      </c>
      <c r="S14" s="3" t="s">
        <v>446</v>
      </c>
      <c r="T14" s="3" t="s">
        <v>447</v>
      </c>
      <c r="U14" s="3" t="s">
        <v>448</v>
      </c>
      <c r="V14" s="3" t="s">
        <v>46</v>
      </c>
      <c r="W14" s="3" t="s">
        <v>449</v>
      </c>
      <c r="X14" s="3" t="s">
        <v>450</v>
      </c>
    </row>
    <row r="15" spans="1:26">
      <c r="A15" s="3" t="s">
        <v>125</v>
      </c>
      <c r="B15" s="4">
        <v>42992</v>
      </c>
      <c r="C15" s="3" t="s">
        <v>104</v>
      </c>
      <c r="D15" s="3" t="s">
        <v>105</v>
      </c>
      <c r="E15" s="3" t="s">
        <v>106</v>
      </c>
      <c r="F15" s="3" t="s">
        <v>43</v>
      </c>
      <c r="G15" s="5" t="s">
        <v>44</v>
      </c>
      <c r="H15" s="3" t="s">
        <v>107</v>
      </c>
      <c r="L15" s="3">
        <v>1</v>
      </c>
      <c r="M15" s="3">
        <v>0</v>
      </c>
      <c r="N15" s="3" t="s">
        <v>108</v>
      </c>
      <c r="P15" s="3">
        <v>0</v>
      </c>
      <c r="Q15" s="3">
        <v>0</v>
      </c>
      <c r="R15" s="3" t="s">
        <v>54</v>
      </c>
      <c r="S15" s="3" t="s">
        <v>88</v>
      </c>
      <c r="T15" s="3" t="s">
        <v>46</v>
      </c>
      <c r="U15" s="3" t="s">
        <v>109</v>
      </c>
      <c r="V15" s="3" t="s">
        <v>46</v>
      </c>
      <c r="W15" s="3" t="s">
        <v>110</v>
      </c>
      <c r="X15" s="3" t="s">
        <v>451</v>
      </c>
    </row>
    <row r="16" spans="1:26">
      <c r="A16" s="3" t="s">
        <v>22</v>
      </c>
      <c r="B16" s="4">
        <v>42991</v>
      </c>
      <c r="C16" s="3" t="s">
        <v>111</v>
      </c>
      <c r="D16" s="3" t="s">
        <v>112</v>
      </c>
      <c r="E16" s="3" t="s">
        <v>113</v>
      </c>
      <c r="F16" s="3" t="s">
        <v>26</v>
      </c>
      <c r="G16" s="5" t="s">
        <v>27</v>
      </c>
      <c r="H16" s="3" t="s">
        <v>114</v>
      </c>
      <c r="I16" s="3" t="s">
        <v>563</v>
      </c>
      <c r="J16" s="3">
        <v>15</v>
      </c>
      <c r="K16" s="3" t="s">
        <v>29</v>
      </c>
      <c r="L16" s="3">
        <v>1</v>
      </c>
      <c r="M16" s="3">
        <v>3</v>
      </c>
      <c r="N16" s="3" t="s">
        <v>115</v>
      </c>
      <c r="O16" s="3">
        <v>0</v>
      </c>
      <c r="P16" s="3">
        <v>0</v>
      </c>
      <c r="Q16" s="3">
        <v>0</v>
      </c>
      <c r="R16" s="3" t="s">
        <v>565</v>
      </c>
      <c r="S16" s="3" t="s">
        <v>566</v>
      </c>
      <c r="T16" s="3" t="s">
        <v>46</v>
      </c>
      <c r="U16" s="3" t="s">
        <v>567</v>
      </c>
      <c r="V16" s="3" t="s">
        <v>46</v>
      </c>
      <c r="W16" s="3" t="s">
        <v>564</v>
      </c>
      <c r="X16" s="3" t="s">
        <v>568</v>
      </c>
    </row>
    <row r="17" spans="1:25">
      <c r="A17" s="3" t="s">
        <v>22</v>
      </c>
      <c r="B17" s="4">
        <v>42858</v>
      </c>
      <c r="C17" s="3" t="s">
        <v>121</v>
      </c>
      <c r="D17" s="3" t="s">
        <v>99</v>
      </c>
      <c r="E17" s="3" t="s">
        <v>122</v>
      </c>
      <c r="F17" s="3" t="s">
        <v>119</v>
      </c>
      <c r="G17" s="5" t="s">
        <v>44</v>
      </c>
      <c r="H17" s="3" t="s">
        <v>123</v>
      </c>
      <c r="I17" s="3" t="s">
        <v>124</v>
      </c>
      <c r="J17" s="3">
        <v>21</v>
      </c>
      <c r="K17" s="3" t="s">
        <v>29</v>
      </c>
      <c r="L17" s="3">
        <v>2</v>
      </c>
      <c r="M17" s="3">
        <v>0</v>
      </c>
      <c r="N17" s="3" t="s">
        <v>452</v>
      </c>
      <c r="O17" s="3">
        <v>0</v>
      </c>
      <c r="P17" s="3">
        <v>1</v>
      </c>
      <c r="Q17" s="3">
        <v>0</v>
      </c>
      <c r="R17" s="3" t="s">
        <v>54</v>
      </c>
      <c r="S17" s="3" t="s">
        <v>453</v>
      </c>
      <c r="T17" s="3" t="s">
        <v>414</v>
      </c>
      <c r="U17" s="3" t="s">
        <v>454</v>
      </c>
      <c r="V17" s="3" t="s">
        <v>46</v>
      </c>
      <c r="W17" s="3" t="s">
        <v>455</v>
      </c>
    </row>
    <row r="18" spans="1:25">
      <c r="A18" s="3" t="s">
        <v>125</v>
      </c>
      <c r="B18" s="4">
        <v>42856</v>
      </c>
      <c r="C18" s="3" t="s">
        <v>126</v>
      </c>
      <c r="D18" s="3" t="s">
        <v>127</v>
      </c>
      <c r="E18" s="3" t="s">
        <v>128</v>
      </c>
      <c r="F18" s="3" t="s">
        <v>43</v>
      </c>
      <c r="G18" s="5" t="s">
        <v>44</v>
      </c>
      <c r="H18" s="3" t="s">
        <v>129</v>
      </c>
      <c r="I18" s="3" t="s">
        <v>130</v>
      </c>
      <c r="J18" s="3">
        <v>18</v>
      </c>
      <c r="K18" s="3" t="s">
        <v>29</v>
      </c>
      <c r="L18" s="3">
        <v>1</v>
      </c>
      <c r="M18" s="3">
        <v>0</v>
      </c>
      <c r="N18" s="3" t="s">
        <v>131</v>
      </c>
      <c r="O18" s="3">
        <v>1</v>
      </c>
      <c r="P18" s="3">
        <v>0</v>
      </c>
      <c r="Q18" s="3">
        <v>0</v>
      </c>
      <c r="R18" s="3" t="s">
        <v>54</v>
      </c>
      <c r="S18" s="3" t="s">
        <v>132</v>
      </c>
      <c r="T18" s="3" t="s">
        <v>133</v>
      </c>
      <c r="U18" s="3" t="s">
        <v>134</v>
      </c>
      <c r="V18" s="3" t="s">
        <v>46</v>
      </c>
      <c r="W18" s="3" t="s">
        <v>135</v>
      </c>
      <c r="X18" s="3" t="s">
        <v>136</v>
      </c>
    </row>
    <row r="19" spans="1:25">
      <c r="A19" s="3" t="s">
        <v>125</v>
      </c>
      <c r="B19" s="4">
        <v>42845</v>
      </c>
      <c r="C19" s="3" t="s">
        <v>137</v>
      </c>
      <c r="D19" s="3" t="s">
        <v>41</v>
      </c>
      <c r="E19" s="3" t="s">
        <v>138</v>
      </c>
      <c r="F19" s="3" t="s">
        <v>43</v>
      </c>
      <c r="G19" s="5" t="s">
        <v>44</v>
      </c>
      <c r="H19" s="3" t="s">
        <v>139</v>
      </c>
      <c r="I19" s="3" t="s">
        <v>140</v>
      </c>
      <c r="J19" s="3">
        <v>20</v>
      </c>
      <c r="K19" s="3" t="s">
        <v>29</v>
      </c>
      <c r="L19" s="3">
        <v>1</v>
      </c>
      <c r="M19" s="3">
        <v>0</v>
      </c>
      <c r="N19" s="3" t="s">
        <v>141</v>
      </c>
      <c r="O19" s="3">
        <v>0</v>
      </c>
      <c r="P19" s="3">
        <v>0</v>
      </c>
      <c r="Q19" s="3">
        <v>0</v>
      </c>
      <c r="R19" s="3" t="s">
        <v>116</v>
      </c>
      <c r="S19" s="3" t="s">
        <v>142</v>
      </c>
      <c r="T19" s="3" t="s">
        <v>46</v>
      </c>
      <c r="U19" s="3" t="s">
        <v>143</v>
      </c>
      <c r="V19" s="3" t="s">
        <v>46</v>
      </c>
      <c r="W19" s="3" t="s">
        <v>144</v>
      </c>
      <c r="X19" s="3" t="s">
        <v>145</v>
      </c>
    </row>
    <row r="20" spans="1:25">
      <c r="A20" s="3" t="s">
        <v>22</v>
      </c>
      <c r="B20" s="4">
        <v>42835</v>
      </c>
      <c r="C20" s="3" t="s">
        <v>146</v>
      </c>
      <c r="D20" s="3" t="s">
        <v>76</v>
      </c>
      <c r="E20" s="3" t="s">
        <v>147</v>
      </c>
      <c r="F20" s="3" t="s">
        <v>61</v>
      </c>
      <c r="G20" s="5" t="s">
        <v>27</v>
      </c>
      <c r="H20" s="3" t="s">
        <v>148</v>
      </c>
      <c r="I20" s="3" t="s">
        <v>149</v>
      </c>
      <c r="J20" s="3">
        <v>53</v>
      </c>
      <c r="K20" s="3" t="s">
        <v>29</v>
      </c>
      <c r="L20" s="3">
        <v>3</v>
      </c>
      <c r="M20" s="3">
        <v>1</v>
      </c>
      <c r="N20" s="3" t="s">
        <v>150</v>
      </c>
      <c r="O20" s="3">
        <v>0</v>
      </c>
      <c r="P20" s="3">
        <v>1</v>
      </c>
      <c r="Q20" s="3">
        <v>0</v>
      </c>
      <c r="R20" s="3" t="s">
        <v>151</v>
      </c>
      <c r="S20" s="3" t="s">
        <v>569</v>
      </c>
      <c r="T20" s="3" t="s">
        <v>414</v>
      </c>
      <c r="U20" s="3" t="s">
        <v>152</v>
      </c>
      <c r="V20" s="3" t="s">
        <v>46</v>
      </c>
      <c r="W20" s="3" t="s">
        <v>571</v>
      </c>
      <c r="X20" s="3" t="s">
        <v>572</v>
      </c>
    </row>
    <row r="21" spans="1:25">
      <c r="A21" s="3" t="s">
        <v>125</v>
      </c>
      <c r="B21" s="4">
        <v>42822</v>
      </c>
      <c r="C21" s="3" t="s">
        <v>153</v>
      </c>
      <c r="D21" s="3" t="s">
        <v>33</v>
      </c>
      <c r="E21" s="3" t="s">
        <v>154</v>
      </c>
      <c r="F21" s="3" t="s">
        <v>155</v>
      </c>
      <c r="G21" s="5" t="s">
        <v>27</v>
      </c>
      <c r="H21" s="3" t="s">
        <v>156</v>
      </c>
      <c r="J21" s="3">
        <v>22</v>
      </c>
      <c r="K21" s="3" t="s">
        <v>29</v>
      </c>
      <c r="L21" s="3">
        <v>1</v>
      </c>
      <c r="M21" s="3">
        <v>0</v>
      </c>
      <c r="N21" s="3" t="s">
        <v>157</v>
      </c>
      <c r="O21" s="3">
        <v>0</v>
      </c>
      <c r="P21" s="3">
        <v>0</v>
      </c>
      <c r="Q21" s="3">
        <v>0</v>
      </c>
      <c r="R21" s="3" t="s">
        <v>116</v>
      </c>
      <c r="S21" s="3" t="s">
        <v>570</v>
      </c>
      <c r="T21" s="3" t="s">
        <v>46</v>
      </c>
      <c r="U21" s="3" t="s">
        <v>158</v>
      </c>
      <c r="V21" s="3" t="s">
        <v>46</v>
      </c>
      <c r="W21" s="3" t="s">
        <v>159</v>
      </c>
      <c r="X21" s="3" t="s">
        <v>160</v>
      </c>
      <c r="Y21" s="3" t="s">
        <v>161</v>
      </c>
    </row>
    <row r="22" spans="1:25">
      <c r="A22" s="3" t="s">
        <v>125</v>
      </c>
      <c r="B22" s="4">
        <v>42818</v>
      </c>
      <c r="C22" s="3" t="s">
        <v>120</v>
      </c>
      <c r="D22" s="3" t="s">
        <v>76</v>
      </c>
      <c r="E22" s="3" t="s">
        <v>162</v>
      </c>
      <c r="F22" s="3" t="s">
        <v>163</v>
      </c>
      <c r="G22" s="5" t="s">
        <v>27</v>
      </c>
      <c r="H22" s="3" t="s">
        <v>164</v>
      </c>
      <c r="L22" s="3">
        <v>1</v>
      </c>
      <c r="M22" s="3">
        <v>0</v>
      </c>
      <c r="N22" s="3" t="s">
        <v>165</v>
      </c>
      <c r="P22" s="3">
        <v>0</v>
      </c>
      <c r="Q22" s="3">
        <v>0</v>
      </c>
      <c r="R22" s="3" t="s">
        <v>54</v>
      </c>
      <c r="S22" s="3" t="s">
        <v>46</v>
      </c>
      <c r="T22" s="3" t="s">
        <v>46</v>
      </c>
      <c r="U22" s="3" t="s">
        <v>166</v>
      </c>
      <c r="V22" s="3" t="s">
        <v>46</v>
      </c>
      <c r="W22" s="3" t="s">
        <v>167</v>
      </c>
    </row>
    <row r="23" spans="1:25">
      <c r="A23" s="3" t="s">
        <v>125</v>
      </c>
      <c r="B23" s="4">
        <v>42762</v>
      </c>
      <c r="C23" s="3" t="s">
        <v>168</v>
      </c>
      <c r="D23" s="3" t="s">
        <v>169</v>
      </c>
      <c r="E23" s="3" t="s">
        <v>170</v>
      </c>
      <c r="F23" s="3" t="s">
        <v>155</v>
      </c>
      <c r="G23" s="5" t="s">
        <v>27</v>
      </c>
      <c r="H23" s="3" t="s">
        <v>171</v>
      </c>
      <c r="L23" s="3">
        <v>1</v>
      </c>
      <c r="M23" s="3">
        <v>0</v>
      </c>
      <c r="N23" s="3" t="s">
        <v>172</v>
      </c>
      <c r="P23" s="3">
        <v>0</v>
      </c>
      <c r="Q23" s="3">
        <v>0</v>
      </c>
      <c r="R23" s="3" t="s">
        <v>54</v>
      </c>
      <c r="S23" s="3" t="s">
        <v>573</v>
      </c>
      <c r="T23" s="3" t="s">
        <v>46</v>
      </c>
      <c r="U23" s="3" t="s">
        <v>173</v>
      </c>
      <c r="V23" s="3" t="s">
        <v>46</v>
      </c>
      <c r="W23" s="3" t="s">
        <v>174</v>
      </c>
      <c r="X23" s="3" t="s">
        <v>574</v>
      </c>
    </row>
    <row r="24" spans="1:25">
      <c r="A24" s="3" t="s">
        <v>125</v>
      </c>
      <c r="B24" s="4">
        <v>42760</v>
      </c>
      <c r="C24" s="3" t="s">
        <v>175</v>
      </c>
      <c r="D24" s="3" t="s">
        <v>176</v>
      </c>
      <c r="E24" s="3" t="s">
        <v>177</v>
      </c>
      <c r="F24" s="3" t="s">
        <v>155</v>
      </c>
      <c r="G24" s="5" t="s">
        <v>27</v>
      </c>
      <c r="H24" s="3" t="s">
        <v>178</v>
      </c>
      <c r="J24" s="3" t="s">
        <v>557</v>
      </c>
      <c r="K24" s="3" t="s">
        <v>29</v>
      </c>
      <c r="L24" s="3">
        <v>1</v>
      </c>
      <c r="M24" s="3">
        <v>0</v>
      </c>
      <c r="N24" s="3" t="s">
        <v>179</v>
      </c>
      <c r="P24" s="3">
        <v>0</v>
      </c>
      <c r="Q24" s="3">
        <v>0</v>
      </c>
      <c r="R24" s="3" t="s">
        <v>54</v>
      </c>
      <c r="S24" s="3" t="s">
        <v>575</v>
      </c>
      <c r="T24" s="3" t="s">
        <v>46</v>
      </c>
      <c r="U24" s="3" t="s">
        <v>180</v>
      </c>
      <c r="V24" s="3" t="s">
        <v>88</v>
      </c>
      <c r="W24" s="3" t="s">
        <v>181</v>
      </c>
    </row>
    <row r="25" spans="1:25">
      <c r="A25" s="3" t="s">
        <v>22</v>
      </c>
      <c r="B25" s="4">
        <v>42733</v>
      </c>
      <c r="C25" s="3" t="s">
        <v>90</v>
      </c>
      <c r="D25" s="3" t="s">
        <v>91</v>
      </c>
      <c r="E25" s="3" t="s">
        <v>92</v>
      </c>
      <c r="F25" s="3" t="s">
        <v>43</v>
      </c>
      <c r="G25" s="5" t="s">
        <v>44</v>
      </c>
      <c r="H25" s="3" t="s">
        <v>182</v>
      </c>
      <c r="I25" s="3" t="s">
        <v>456</v>
      </c>
      <c r="J25" s="3">
        <v>25</v>
      </c>
      <c r="K25" s="3" t="s">
        <v>29</v>
      </c>
      <c r="L25" s="3">
        <v>2</v>
      </c>
      <c r="M25" s="3">
        <v>0</v>
      </c>
      <c r="N25" s="3" t="s">
        <v>457</v>
      </c>
      <c r="O25" s="3">
        <v>0</v>
      </c>
      <c r="P25" s="3">
        <v>1</v>
      </c>
      <c r="Q25" s="3">
        <v>0</v>
      </c>
      <c r="R25" s="3" t="s">
        <v>54</v>
      </c>
      <c r="S25" s="3" t="s">
        <v>458</v>
      </c>
      <c r="T25" s="3" t="s">
        <v>414</v>
      </c>
      <c r="U25" s="3" t="s">
        <v>459</v>
      </c>
      <c r="V25" s="3" t="s">
        <v>46</v>
      </c>
      <c r="W25" s="3" t="s">
        <v>460</v>
      </c>
    </row>
    <row r="26" spans="1:25">
      <c r="A26" s="3" t="s">
        <v>125</v>
      </c>
      <c r="B26" s="4">
        <v>42681</v>
      </c>
      <c r="C26" s="3" t="s">
        <v>183</v>
      </c>
      <c r="D26" s="3" t="s">
        <v>99</v>
      </c>
      <c r="E26" s="3" t="s">
        <v>184</v>
      </c>
      <c r="F26" s="3" t="s">
        <v>26</v>
      </c>
      <c r="G26" s="5" t="s">
        <v>27</v>
      </c>
      <c r="H26" s="3" t="s">
        <v>185</v>
      </c>
      <c r="I26" s="3" t="s">
        <v>186</v>
      </c>
      <c r="J26" s="3">
        <v>23</v>
      </c>
      <c r="K26" s="3" t="s">
        <v>29</v>
      </c>
      <c r="L26" s="3">
        <v>1</v>
      </c>
      <c r="M26" s="3">
        <v>1</v>
      </c>
      <c r="N26" s="3" t="s">
        <v>187</v>
      </c>
      <c r="O26" s="3">
        <v>1</v>
      </c>
      <c r="P26" s="3">
        <v>0</v>
      </c>
      <c r="Q26" s="3">
        <v>0</v>
      </c>
      <c r="R26" s="3" t="s">
        <v>54</v>
      </c>
      <c r="S26" s="3" t="s">
        <v>188</v>
      </c>
      <c r="T26" s="3" t="s">
        <v>46</v>
      </c>
      <c r="U26" s="3" t="s">
        <v>189</v>
      </c>
      <c r="V26" s="3" t="s">
        <v>46</v>
      </c>
      <c r="W26" s="3" t="s">
        <v>190</v>
      </c>
      <c r="X26" s="3" t="s">
        <v>191</v>
      </c>
      <c r="Y26" s="3" t="s">
        <v>576</v>
      </c>
    </row>
    <row r="27" spans="1:25">
      <c r="A27" s="3" t="s">
        <v>22</v>
      </c>
      <c r="B27" s="4">
        <v>42641</v>
      </c>
      <c r="C27" s="3" t="s">
        <v>193</v>
      </c>
      <c r="D27" s="3" t="s">
        <v>194</v>
      </c>
      <c r="E27" s="3" t="s">
        <v>195</v>
      </c>
      <c r="F27" s="3" t="s">
        <v>61</v>
      </c>
      <c r="G27" s="5" t="s">
        <v>27</v>
      </c>
      <c r="H27" s="3" t="s">
        <v>196</v>
      </c>
      <c r="I27" s="3" t="s">
        <v>577</v>
      </c>
      <c r="J27" s="3">
        <v>14</v>
      </c>
      <c r="K27" s="3" t="s">
        <v>29</v>
      </c>
      <c r="L27" s="3">
        <v>2</v>
      </c>
      <c r="M27" s="3">
        <v>3</v>
      </c>
      <c r="N27" s="3" t="s">
        <v>197</v>
      </c>
      <c r="O27" s="3">
        <v>0</v>
      </c>
      <c r="P27" s="3">
        <v>0</v>
      </c>
      <c r="Q27" s="3">
        <v>0</v>
      </c>
      <c r="R27" s="3" t="s">
        <v>578</v>
      </c>
      <c r="S27" s="3" t="s">
        <v>579</v>
      </c>
      <c r="T27" s="3" t="s">
        <v>46</v>
      </c>
      <c r="U27" s="3" t="s">
        <v>198</v>
      </c>
      <c r="V27" s="3" t="s">
        <v>46</v>
      </c>
      <c r="W27" s="3" t="s">
        <v>580</v>
      </c>
      <c r="X27" s="3" t="s">
        <v>581</v>
      </c>
    </row>
    <row r="28" spans="1:25">
      <c r="A28" s="3" t="s">
        <v>22</v>
      </c>
      <c r="B28" s="4">
        <v>42621</v>
      </c>
      <c r="C28" s="3" t="s">
        <v>199</v>
      </c>
      <c r="D28" s="3" t="s">
        <v>99</v>
      </c>
      <c r="E28" s="3" t="s">
        <v>200</v>
      </c>
      <c r="F28" s="3" t="s">
        <v>26</v>
      </c>
      <c r="G28" s="5" t="s">
        <v>27</v>
      </c>
      <c r="H28" s="3" t="s">
        <v>201</v>
      </c>
      <c r="J28" s="3">
        <v>14</v>
      </c>
      <c r="K28" s="3" t="s">
        <v>202</v>
      </c>
      <c r="L28" s="3">
        <v>1</v>
      </c>
      <c r="M28" s="3">
        <v>2</v>
      </c>
      <c r="N28" s="3" t="s">
        <v>203</v>
      </c>
      <c r="O28" s="3">
        <v>0</v>
      </c>
      <c r="P28" s="3">
        <v>1</v>
      </c>
      <c r="Q28" s="3">
        <v>0</v>
      </c>
      <c r="R28" s="3" t="s">
        <v>583</v>
      </c>
      <c r="S28" s="3" t="s">
        <v>584</v>
      </c>
      <c r="T28" s="3" t="s">
        <v>46</v>
      </c>
      <c r="U28" s="3" t="s">
        <v>204</v>
      </c>
      <c r="V28" s="3" t="s">
        <v>46</v>
      </c>
      <c r="W28" s="3" t="s">
        <v>582</v>
      </c>
      <c r="X28" s="3" t="s">
        <v>585</v>
      </c>
    </row>
    <row r="29" spans="1:25">
      <c r="A29" s="3" t="s">
        <v>125</v>
      </c>
      <c r="B29" s="4">
        <v>42537</v>
      </c>
      <c r="C29" s="3" t="s">
        <v>205</v>
      </c>
      <c r="D29" s="3" t="s">
        <v>169</v>
      </c>
      <c r="E29" s="3" t="s">
        <v>206</v>
      </c>
      <c r="F29" s="3" t="s">
        <v>61</v>
      </c>
      <c r="G29" s="5" t="s">
        <v>27</v>
      </c>
      <c r="H29" s="3" t="s">
        <v>207</v>
      </c>
      <c r="L29" s="3">
        <v>1</v>
      </c>
      <c r="M29" s="3">
        <v>0</v>
      </c>
      <c r="N29" s="3" t="s">
        <v>208</v>
      </c>
      <c r="P29" s="3">
        <v>0</v>
      </c>
      <c r="Q29" s="3">
        <v>0</v>
      </c>
      <c r="R29" s="3" t="s">
        <v>54</v>
      </c>
      <c r="S29" s="3" t="s">
        <v>586</v>
      </c>
      <c r="T29" s="3" t="s">
        <v>46</v>
      </c>
      <c r="U29" s="3" t="s">
        <v>209</v>
      </c>
      <c r="V29" s="3" t="s">
        <v>88</v>
      </c>
      <c r="W29" s="3" t="s">
        <v>210</v>
      </c>
      <c r="X29" s="3" t="s">
        <v>588</v>
      </c>
    </row>
    <row r="30" spans="1:25">
      <c r="A30" s="3" t="s">
        <v>125</v>
      </c>
      <c r="B30" s="4">
        <v>42529</v>
      </c>
      <c r="C30" s="3" t="s">
        <v>211</v>
      </c>
      <c r="D30" s="3" t="s">
        <v>212</v>
      </c>
      <c r="E30" s="3" t="s">
        <v>213</v>
      </c>
      <c r="F30" s="3" t="s">
        <v>26</v>
      </c>
      <c r="G30" s="3" t="s">
        <v>26</v>
      </c>
      <c r="H30" s="3" t="s">
        <v>609</v>
      </c>
      <c r="I30" s="3" t="s">
        <v>605</v>
      </c>
      <c r="J30" s="3" t="s">
        <v>606</v>
      </c>
      <c r="K30" s="3" t="s">
        <v>29</v>
      </c>
      <c r="L30" s="3">
        <v>1</v>
      </c>
      <c r="M30" s="3">
        <v>3</v>
      </c>
      <c r="N30" s="3" t="s">
        <v>214</v>
      </c>
      <c r="P30" s="3">
        <v>0</v>
      </c>
      <c r="Q30" s="3">
        <v>0</v>
      </c>
      <c r="R30" s="3" t="s">
        <v>54</v>
      </c>
      <c r="S30" s="3" t="s">
        <v>608</v>
      </c>
      <c r="T30" s="3" t="s">
        <v>46</v>
      </c>
      <c r="U30" s="3" t="s">
        <v>215</v>
      </c>
      <c r="V30" s="3" t="s">
        <v>88</v>
      </c>
      <c r="W30" s="3" t="s">
        <v>607</v>
      </c>
    </row>
    <row r="31" spans="1:25">
      <c r="A31" s="3" t="s">
        <v>22</v>
      </c>
      <c r="B31" s="4">
        <v>42522</v>
      </c>
      <c r="C31" s="3" t="s">
        <v>216</v>
      </c>
      <c r="D31" s="3" t="s">
        <v>76</v>
      </c>
      <c r="E31" s="3" t="s">
        <v>217</v>
      </c>
      <c r="F31" s="3" t="s">
        <v>43</v>
      </c>
      <c r="G31" s="5" t="s">
        <v>44</v>
      </c>
      <c r="H31" s="3" t="s">
        <v>218</v>
      </c>
      <c r="I31" s="3" t="s">
        <v>219</v>
      </c>
      <c r="J31" s="3">
        <v>38</v>
      </c>
      <c r="K31" s="3" t="s">
        <v>29</v>
      </c>
      <c r="L31" s="3">
        <v>2</v>
      </c>
      <c r="M31" s="3">
        <v>0</v>
      </c>
      <c r="N31" s="3" t="s">
        <v>461</v>
      </c>
      <c r="O31" s="3">
        <v>0</v>
      </c>
      <c r="P31" s="3">
        <v>1</v>
      </c>
      <c r="Q31" s="3">
        <v>0</v>
      </c>
      <c r="R31" s="3" t="s">
        <v>462</v>
      </c>
      <c r="S31" s="3" t="s">
        <v>463</v>
      </c>
      <c r="T31" s="3" t="s">
        <v>414</v>
      </c>
      <c r="U31" s="3" t="s">
        <v>464</v>
      </c>
      <c r="V31" s="3" t="s">
        <v>46</v>
      </c>
      <c r="W31" s="3" t="s">
        <v>465</v>
      </c>
      <c r="X31" s="3" t="s">
        <v>466</v>
      </c>
    </row>
    <row r="32" spans="1:25" s="8" customFormat="1">
      <c r="A32" s="8" t="s">
        <v>22</v>
      </c>
      <c r="B32" s="9">
        <v>42496</v>
      </c>
      <c r="C32" s="8" t="s">
        <v>220</v>
      </c>
      <c r="D32" s="8" t="s">
        <v>221</v>
      </c>
      <c r="E32" s="8" t="s">
        <v>222</v>
      </c>
      <c r="F32" s="8" t="s">
        <v>26</v>
      </c>
      <c r="G32" s="10" t="s">
        <v>27</v>
      </c>
      <c r="H32" s="8" t="s">
        <v>223</v>
      </c>
      <c r="I32" s="8" t="s">
        <v>224</v>
      </c>
      <c r="J32" s="8">
        <v>62</v>
      </c>
      <c r="K32" s="8" t="s">
        <v>29</v>
      </c>
      <c r="L32" s="8">
        <v>3</v>
      </c>
      <c r="M32" s="8">
        <v>3</v>
      </c>
      <c r="N32" s="8" t="s">
        <v>225</v>
      </c>
      <c r="O32" s="8">
        <v>0</v>
      </c>
      <c r="P32" s="8">
        <v>0</v>
      </c>
      <c r="Q32" s="8">
        <v>0</v>
      </c>
      <c r="R32" s="8" t="s">
        <v>116</v>
      </c>
      <c r="S32" s="8" t="s">
        <v>587</v>
      </c>
      <c r="T32" s="8" t="s">
        <v>46</v>
      </c>
      <c r="U32" s="8" t="s">
        <v>646</v>
      </c>
      <c r="V32" s="8" t="s">
        <v>88</v>
      </c>
      <c r="W32" s="8" t="s">
        <v>226</v>
      </c>
      <c r="X32" s="8" t="s">
        <v>227</v>
      </c>
    </row>
    <row r="33" spans="1:26">
      <c r="A33" s="3" t="s">
        <v>228</v>
      </c>
      <c r="B33" s="4">
        <v>42492</v>
      </c>
      <c r="C33" s="3" t="s">
        <v>229</v>
      </c>
      <c r="D33" s="3" t="s">
        <v>230</v>
      </c>
      <c r="E33" s="3" t="s">
        <v>231</v>
      </c>
      <c r="F33" s="3" t="s">
        <v>43</v>
      </c>
      <c r="G33" s="5" t="s">
        <v>44</v>
      </c>
      <c r="H33" s="3" t="s">
        <v>232</v>
      </c>
      <c r="I33" s="3" t="s">
        <v>233</v>
      </c>
      <c r="J33" s="3" t="s">
        <v>234</v>
      </c>
      <c r="K33" s="3" t="s">
        <v>29</v>
      </c>
      <c r="L33" s="3">
        <v>1</v>
      </c>
      <c r="M33" s="3">
        <v>0</v>
      </c>
      <c r="N33" s="3" t="s">
        <v>235</v>
      </c>
      <c r="P33" s="3">
        <v>0</v>
      </c>
      <c r="Q33" s="3">
        <v>0</v>
      </c>
      <c r="R33" s="3" t="s">
        <v>54</v>
      </c>
      <c r="S33" s="3" t="s">
        <v>236</v>
      </c>
      <c r="T33" s="3" t="s">
        <v>467</v>
      </c>
      <c r="U33" s="3" t="s">
        <v>237</v>
      </c>
      <c r="V33" s="3" t="s">
        <v>88</v>
      </c>
      <c r="W33" s="3" t="s">
        <v>238</v>
      </c>
      <c r="X33" s="3" t="s">
        <v>468</v>
      </c>
    </row>
    <row r="34" spans="1:26">
      <c r="A34" s="3" t="s">
        <v>239</v>
      </c>
      <c r="B34" s="4">
        <v>42446</v>
      </c>
      <c r="C34" s="3" t="s">
        <v>240</v>
      </c>
      <c r="D34" s="3" t="s">
        <v>37</v>
      </c>
      <c r="E34" s="3" t="s">
        <v>241</v>
      </c>
      <c r="F34" s="3" t="s">
        <v>43</v>
      </c>
      <c r="G34" s="5" t="s">
        <v>44</v>
      </c>
      <c r="H34" s="3" t="s">
        <v>242</v>
      </c>
      <c r="L34" s="3">
        <v>2</v>
      </c>
      <c r="M34" s="3">
        <v>0</v>
      </c>
      <c r="N34" s="3" t="s">
        <v>243</v>
      </c>
      <c r="P34" s="3">
        <v>1</v>
      </c>
      <c r="Q34" s="3">
        <v>0</v>
      </c>
      <c r="R34" s="3" t="s">
        <v>54</v>
      </c>
      <c r="T34" s="3" t="s">
        <v>414</v>
      </c>
      <c r="U34" s="3" t="s">
        <v>244</v>
      </c>
      <c r="V34" s="3" t="s">
        <v>88</v>
      </c>
      <c r="W34" s="3" t="s">
        <v>245</v>
      </c>
      <c r="X34" s="3" t="s">
        <v>469</v>
      </c>
    </row>
    <row r="35" spans="1:26">
      <c r="A35" s="3" t="s">
        <v>22</v>
      </c>
      <c r="B35" s="4">
        <v>42412</v>
      </c>
      <c r="C35" s="3" t="s">
        <v>246</v>
      </c>
      <c r="D35" s="3" t="s">
        <v>60</v>
      </c>
      <c r="E35" s="3" t="s">
        <v>247</v>
      </c>
      <c r="F35" s="3" t="s">
        <v>26</v>
      </c>
      <c r="G35" s="5" t="s">
        <v>27</v>
      </c>
      <c r="H35" s="3" t="s">
        <v>248</v>
      </c>
      <c r="I35" s="3" t="s">
        <v>589</v>
      </c>
      <c r="J35" s="3">
        <v>15</v>
      </c>
      <c r="K35" s="3" t="s">
        <v>202</v>
      </c>
      <c r="L35" s="3">
        <v>2</v>
      </c>
      <c r="M35" s="3">
        <v>0</v>
      </c>
      <c r="N35" s="3" t="s">
        <v>249</v>
      </c>
      <c r="O35" s="3">
        <v>0</v>
      </c>
      <c r="P35" s="3">
        <v>1</v>
      </c>
      <c r="Q35" s="3">
        <v>0</v>
      </c>
      <c r="R35" s="3" t="s">
        <v>116</v>
      </c>
      <c r="S35" s="3" t="s">
        <v>591</v>
      </c>
      <c r="T35" s="3" t="s">
        <v>414</v>
      </c>
      <c r="U35" s="3" t="s">
        <v>593</v>
      </c>
      <c r="V35" s="3" t="s">
        <v>46</v>
      </c>
      <c r="W35" s="3" t="s">
        <v>590</v>
      </c>
      <c r="X35" s="3" t="s">
        <v>592</v>
      </c>
    </row>
    <row r="36" spans="1:26">
      <c r="A36" s="3" t="s">
        <v>125</v>
      </c>
      <c r="B36" s="4">
        <v>42398</v>
      </c>
      <c r="C36" s="3" t="s">
        <v>250</v>
      </c>
      <c r="D36" s="3" t="s">
        <v>127</v>
      </c>
      <c r="E36" s="3" t="s">
        <v>251</v>
      </c>
      <c r="F36" s="3" t="s">
        <v>26</v>
      </c>
      <c r="G36" s="5" t="s">
        <v>27</v>
      </c>
      <c r="H36" s="3" t="s">
        <v>252</v>
      </c>
      <c r="I36" s="3" t="s">
        <v>253</v>
      </c>
      <c r="J36" s="3" t="s">
        <v>254</v>
      </c>
      <c r="K36" s="3" t="s">
        <v>29</v>
      </c>
      <c r="L36" s="3">
        <v>1</v>
      </c>
      <c r="M36" s="3">
        <v>0</v>
      </c>
      <c r="N36" s="3" t="s">
        <v>255</v>
      </c>
      <c r="O36" s="3">
        <v>0</v>
      </c>
      <c r="P36" s="3">
        <v>0</v>
      </c>
      <c r="Q36" s="3">
        <v>0</v>
      </c>
      <c r="R36" s="3" t="s">
        <v>54</v>
      </c>
      <c r="S36" s="3" t="s">
        <v>446</v>
      </c>
      <c r="T36" s="3" t="s">
        <v>46</v>
      </c>
      <c r="U36" s="3" t="s">
        <v>594</v>
      </c>
      <c r="V36" s="3" t="s">
        <v>46</v>
      </c>
      <c r="W36" s="3" t="s">
        <v>256</v>
      </c>
      <c r="X36" s="3" t="s">
        <v>257</v>
      </c>
      <c r="Y36" s="3" t="s">
        <v>595</v>
      </c>
    </row>
    <row r="37" spans="1:26">
      <c r="A37" s="3" t="s">
        <v>22</v>
      </c>
      <c r="B37" s="4">
        <v>42309</v>
      </c>
      <c r="C37" s="3" t="s">
        <v>258</v>
      </c>
      <c r="D37" s="3" t="s">
        <v>41</v>
      </c>
      <c r="E37" s="3" t="s">
        <v>259</v>
      </c>
      <c r="F37" s="3" t="s">
        <v>43</v>
      </c>
      <c r="G37" s="5" t="s">
        <v>44</v>
      </c>
      <c r="H37" s="3" t="s">
        <v>260</v>
      </c>
      <c r="I37" s="3" t="s">
        <v>470</v>
      </c>
      <c r="J37" s="3">
        <v>22</v>
      </c>
      <c r="K37" s="3" t="s">
        <v>29</v>
      </c>
      <c r="L37" s="3">
        <v>1</v>
      </c>
      <c r="M37" s="3">
        <v>1</v>
      </c>
      <c r="N37" s="3" t="s">
        <v>471</v>
      </c>
      <c r="O37" s="3">
        <v>0</v>
      </c>
      <c r="P37" s="3">
        <v>0</v>
      </c>
      <c r="Q37" s="3">
        <v>0</v>
      </c>
      <c r="R37" s="3" t="s">
        <v>472</v>
      </c>
      <c r="S37" s="3" t="s">
        <v>473</v>
      </c>
      <c r="T37" s="3" t="s">
        <v>46</v>
      </c>
      <c r="U37" s="3" t="s">
        <v>474</v>
      </c>
      <c r="V37" s="3" t="s">
        <v>46</v>
      </c>
      <c r="W37" s="3" t="s">
        <v>475</v>
      </c>
    </row>
    <row r="38" spans="1:26">
      <c r="A38" s="3" t="s">
        <v>22</v>
      </c>
      <c r="B38" s="4">
        <v>42299</v>
      </c>
      <c r="C38" s="3" t="s">
        <v>126</v>
      </c>
      <c r="D38" s="3" t="s">
        <v>127</v>
      </c>
      <c r="E38" s="3" t="s">
        <v>261</v>
      </c>
      <c r="F38" s="3" t="s">
        <v>43</v>
      </c>
      <c r="G38" s="5" t="s">
        <v>44</v>
      </c>
      <c r="H38" s="3" t="s">
        <v>262</v>
      </c>
      <c r="I38" s="3" t="s">
        <v>476</v>
      </c>
      <c r="J38" s="3" t="s">
        <v>477</v>
      </c>
      <c r="K38" s="3" t="s">
        <v>29</v>
      </c>
      <c r="L38" s="3">
        <v>1</v>
      </c>
      <c r="M38" s="3">
        <v>3</v>
      </c>
      <c r="N38" s="3" t="s">
        <v>478</v>
      </c>
      <c r="O38" s="3">
        <v>0</v>
      </c>
      <c r="P38" s="3">
        <v>0</v>
      </c>
      <c r="Q38" s="3">
        <v>0</v>
      </c>
      <c r="R38" s="3" t="s">
        <v>479</v>
      </c>
      <c r="S38" s="3" t="s">
        <v>480</v>
      </c>
      <c r="T38" s="3" t="s">
        <v>46</v>
      </c>
      <c r="U38" s="3" t="s">
        <v>263</v>
      </c>
      <c r="V38" s="3" t="s">
        <v>46</v>
      </c>
      <c r="W38" s="3" t="s">
        <v>481</v>
      </c>
      <c r="X38" s="3" t="s">
        <v>482</v>
      </c>
      <c r="Y38" s="3" t="s">
        <v>483</v>
      </c>
    </row>
    <row r="39" spans="1:26">
      <c r="A39" s="3" t="s">
        <v>22</v>
      </c>
      <c r="B39" s="4">
        <v>42286</v>
      </c>
      <c r="C39" s="3" t="s">
        <v>183</v>
      </c>
      <c r="D39" s="3" t="s">
        <v>99</v>
      </c>
      <c r="E39" s="3" t="s">
        <v>264</v>
      </c>
      <c r="F39" s="3" t="s">
        <v>43</v>
      </c>
      <c r="G39" s="5" t="s">
        <v>44</v>
      </c>
      <c r="H39" s="3" t="s">
        <v>265</v>
      </c>
      <c r="I39" s="3" t="s">
        <v>484</v>
      </c>
      <c r="J39" s="3">
        <v>22</v>
      </c>
      <c r="K39" s="3" t="s">
        <v>29</v>
      </c>
      <c r="L39" s="3">
        <v>1</v>
      </c>
      <c r="M39" s="3">
        <v>1</v>
      </c>
      <c r="N39" s="3" t="s">
        <v>485</v>
      </c>
      <c r="O39" s="3">
        <v>1</v>
      </c>
      <c r="P39" s="3">
        <v>0</v>
      </c>
      <c r="Q39" s="3">
        <v>0</v>
      </c>
      <c r="R39" s="3" t="s">
        <v>486</v>
      </c>
      <c r="S39" s="3" t="s">
        <v>487</v>
      </c>
      <c r="T39" s="3" t="s">
        <v>46</v>
      </c>
      <c r="U39" s="3" t="s">
        <v>488</v>
      </c>
      <c r="V39" s="3" t="s">
        <v>46</v>
      </c>
      <c r="W39" s="3" t="s">
        <v>489</v>
      </c>
      <c r="X39" s="3" t="s">
        <v>490</v>
      </c>
      <c r="Y39" s="3" t="s">
        <v>491</v>
      </c>
      <c r="Z39" s="3" t="s">
        <v>492</v>
      </c>
    </row>
    <row r="40" spans="1:26">
      <c r="A40" s="3" t="s">
        <v>22</v>
      </c>
      <c r="B40" s="4">
        <v>42286</v>
      </c>
      <c r="C40" s="3" t="s">
        <v>266</v>
      </c>
      <c r="D40" s="3" t="s">
        <v>60</v>
      </c>
      <c r="E40" s="3" t="s">
        <v>267</v>
      </c>
      <c r="F40" s="3" t="s">
        <v>43</v>
      </c>
      <c r="G40" s="5" t="s">
        <v>44</v>
      </c>
      <c r="H40" s="3" t="s">
        <v>268</v>
      </c>
      <c r="I40" s="3" t="s">
        <v>269</v>
      </c>
      <c r="J40" s="3">
        <v>18</v>
      </c>
      <c r="K40" s="3" t="s">
        <v>29</v>
      </c>
      <c r="L40" s="3">
        <v>1</v>
      </c>
      <c r="M40" s="3">
        <v>3</v>
      </c>
      <c r="N40" s="3" t="s">
        <v>270</v>
      </c>
      <c r="O40" s="3">
        <v>0</v>
      </c>
      <c r="P40" s="3">
        <v>0</v>
      </c>
      <c r="Q40" s="3">
        <v>0</v>
      </c>
      <c r="R40" s="3" t="s">
        <v>493</v>
      </c>
      <c r="S40" s="3" t="s">
        <v>473</v>
      </c>
      <c r="T40" s="3" t="s">
        <v>494</v>
      </c>
      <c r="U40" s="3" t="s">
        <v>495</v>
      </c>
      <c r="V40" s="3" t="s">
        <v>46</v>
      </c>
      <c r="W40" s="3" t="s">
        <v>496</v>
      </c>
      <c r="X40" s="3" t="s">
        <v>497</v>
      </c>
    </row>
    <row r="41" spans="1:26">
      <c r="A41" s="3" t="s">
        <v>22</v>
      </c>
      <c r="B41" s="4">
        <v>42278</v>
      </c>
      <c r="C41" s="3" t="s">
        <v>271</v>
      </c>
      <c r="D41" s="3" t="s">
        <v>272</v>
      </c>
      <c r="E41" s="3" t="s">
        <v>273</v>
      </c>
      <c r="F41" s="3" t="s">
        <v>43</v>
      </c>
      <c r="G41" s="5" t="s">
        <v>44</v>
      </c>
      <c r="H41" s="3" t="s">
        <v>274</v>
      </c>
      <c r="I41" s="3" t="s">
        <v>275</v>
      </c>
      <c r="J41" s="3">
        <v>26</v>
      </c>
      <c r="K41" s="3" t="s">
        <v>29</v>
      </c>
      <c r="L41" s="3">
        <v>10</v>
      </c>
      <c r="M41" s="3">
        <v>9</v>
      </c>
      <c r="N41" s="3" t="s">
        <v>498</v>
      </c>
      <c r="O41" s="3">
        <v>0</v>
      </c>
      <c r="P41" s="3">
        <v>1</v>
      </c>
      <c r="Q41" s="3">
        <v>0</v>
      </c>
      <c r="R41" s="3" t="s">
        <v>499</v>
      </c>
      <c r="S41" s="3" t="s">
        <v>500</v>
      </c>
      <c r="T41" s="3" t="s">
        <v>414</v>
      </c>
      <c r="U41" s="3" t="s">
        <v>276</v>
      </c>
      <c r="V41" s="3" t="s">
        <v>46</v>
      </c>
      <c r="W41" s="3" t="s">
        <v>501</v>
      </c>
      <c r="X41" s="3" t="s">
        <v>502</v>
      </c>
      <c r="Y41" s="3" t="s">
        <v>503</v>
      </c>
    </row>
    <row r="42" spans="1:26">
      <c r="A42" s="3" t="s">
        <v>22</v>
      </c>
      <c r="B42" s="4">
        <v>42261</v>
      </c>
      <c r="C42" s="3" t="s">
        <v>277</v>
      </c>
      <c r="D42" s="3" t="s">
        <v>49</v>
      </c>
      <c r="E42" s="3" t="s">
        <v>278</v>
      </c>
      <c r="F42" s="3" t="s">
        <v>43</v>
      </c>
      <c r="G42" s="5" t="s">
        <v>44</v>
      </c>
      <c r="H42" s="3" t="s">
        <v>279</v>
      </c>
      <c r="I42" s="3" t="s">
        <v>504</v>
      </c>
      <c r="J42" s="3">
        <v>45</v>
      </c>
      <c r="K42" s="3" t="s">
        <v>29</v>
      </c>
      <c r="L42" s="3">
        <v>3</v>
      </c>
      <c r="M42" s="3">
        <v>0</v>
      </c>
      <c r="N42" s="3" t="s">
        <v>505</v>
      </c>
      <c r="O42" s="3">
        <v>0</v>
      </c>
      <c r="P42" s="3">
        <v>1</v>
      </c>
      <c r="Q42" s="3">
        <v>0</v>
      </c>
      <c r="R42" s="3" t="s">
        <v>54</v>
      </c>
      <c r="S42" s="3" t="s">
        <v>506</v>
      </c>
      <c r="T42" s="3" t="s">
        <v>46</v>
      </c>
      <c r="U42" s="3" t="s">
        <v>507</v>
      </c>
      <c r="V42" s="3" t="s">
        <v>46</v>
      </c>
      <c r="W42" s="3" t="s">
        <v>508</v>
      </c>
      <c r="X42" s="3" t="s">
        <v>509</v>
      </c>
      <c r="Y42" s="3" t="s">
        <v>510</v>
      </c>
    </row>
    <row r="43" spans="1:26">
      <c r="A43" s="3" t="s">
        <v>22</v>
      </c>
      <c r="B43" s="4">
        <v>42250</v>
      </c>
      <c r="C43" s="3" t="s">
        <v>280</v>
      </c>
      <c r="D43" s="3" t="s">
        <v>76</v>
      </c>
      <c r="E43" s="3" t="s">
        <v>281</v>
      </c>
      <c r="F43" s="3" t="s">
        <v>43</v>
      </c>
      <c r="G43" s="5" t="s">
        <v>44</v>
      </c>
      <c r="H43" s="3" t="s">
        <v>282</v>
      </c>
      <c r="I43" s="3" t="s">
        <v>511</v>
      </c>
      <c r="J43" s="3" t="s">
        <v>512</v>
      </c>
      <c r="K43" s="3" t="s">
        <v>29</v>
      </c>
      <c r="L43" s="3">
        <v>1</v>
      </c>
      <c r="M43" s="3">
        <v>2</v>
      </c>
      <c r="N43" s="3" t="s">
        <v>513</v>
      </c>
      <c r="O43" s="3">
        <v>1</v>
      </c>
      <c r="P43" s="3">
        <v>0</v>
      </c>
      <c r="Q43" s="3">
        <v>0</v>
      </c>
      <c r="R43" s="3" t="s">
        <v>514</v>
      </c>
      <c r="S43" s="3" t="s">
        <v>515</v>
      </c>
      <c r="T43" s="3" t="s">
        <v>516</v>
      </c>
      <c r="U43" s="3" t="s">
        <v>517</v>
      </c>
      <c r="V43" s="3" t="s">
        <v>46</v>
      </c>
      <c r="W43" s="3" t="s">
        <v>518</v>
      </c>
      <c r="X43" s="3" t="s">
        <v>519</v>
      </c>
      <c r="Y43" s="3" t="s">
        <v>520</v>
      </c>
    </row>
    <row r="44" spans="1:26">
      <c r="A44" s="3" t="s">
        <v>22</v>
      </c>
      <c r="B44" s="4">
        <v>42243</v>
      </c>
      <c r="C44" s="3" t="s">
        <v>283</v>
      </c>
      <c r="D44" s="3" t="s">
        <v>103</v>
      </c>
      <c r="E44" s="3" t="s">
        <v>284</v>
      </c>
      <c r="F44" s="3" t="s">
        <v>43</v>
      </c>
      <c r="G44" s="5" t="s">
        <v>44</v>
      </c>
      <c r="H44" s="3" t="s">
        <v>285</v>
      </c>
      <c r="L44" s="3">
        <v>1</v>
      </c>
      <c r="M44" s="3">
        <v>0</v>
      </c>
      <c r="N44" s="3" t="s">
        <v>521</v>
      </c>
      <c r="P44" s="3">
        <v>0</v>
      </c>
      <c r="Q44" s="3">
        <v>0</v>
      </c>
      <c r="R44" s="3" t="s">
        <v>54</v>
      </c>
      <c r="S44" s="3" t="s">
        <v>46</v>
      </c>
      <c r="T44" s="3" t="s">
        <v>46</v>
      </c>
      <c r="U44" s="3" t="s">
        <v>522</v>
      </c>
      <c r="V44" s="3" t="s">
        <v>46</v>
      </c>
      <c r="W44" s="3" t="s">
        <v>523</v>
      </c>
    </row>
    <row r="45" spans="1:26">
      <c r="A45" s="3" t="s">
        <v>22</v>
      </c>
      <c r="B45" s="4">
        <v>42224</v>
      </c>
      <c r="C45" s="3" t="s">
        <v>286</v>
      </c>
      <c r="D45" s="3" t="s">
        <v>287</v>
      </c>
      <c r="E45" s="3" t="s">
        <v>288</v>
      </c>
      <c r="F45" s="3" t="s">
        <v>43</v>
      </c>
      <c r="G45" s="5" t="s">
        <v>44</v>
      </c>
      <c r="H45" s="3" t="s">
        <v>289</v>
      </c>
      <c r="I45" s="3" t="s">
        <v>524</v>
      </c>
      <c r="J45" s="3" t="s">
        <v>525</v>
      </c>
      <c r="K45" s="3" t="s">
        <v>430</v>
      </c>
      <c r="L45" s="3">
        <v>1</v>
      </c>
      <c r="M45" s="3">
        <v>0</v>
      </c>
      <c r="N45" s="3" t="s">
        <v>526</v>
      </c>
      <c r="O45" s="3">
        <v>0</v>
      </c>
      <c r="P45" s="3">
        <v>0</v>
      </c>
      <c r="Q45" s="3">
        <v>0</v>
      </c>
      <c r="R45" s="3" t="s">
        <v>54</v>
      </c>
      <c r="S45" s="3" t="s">
        <v>527</v>
      </c>
      <c r="T45" s="3" t="s">
        <v>516</v>
      </c>
      <c r="U45" s="3" t="s">
        <v>528</v>
      </c>
      <c r="V45" s="3" t="s">
        <v>46</v>
      </c>
      <c r="W45" s="3" t="s">
        <v>529</v>
      </c>
      <c r="X45" s="3" t="s">
        <v>530</v>
      </c>
    </row>
    <row r="46" spans="1:26">
      <c r="A46" s="3" t="s">
        <v>22</v>
      </c>
      <c r="B46" s="4">
        <v>42209</v>
      </c>
      <c r="C46" s="3" t="s">
        <v>290</v>
      </c>
      <c r="D46" s="3" t="s">
        <v>99</v>
      </c>
      <c r="E46" s="3" t="s">
        <v>291</v>
      </c>
      <c r="F46" s="3" t="s">
        <v>61</v>
      </c>
      <c r="G46" s="5" t="s">
        <v>27</v>
      </c>
      <c r="H46" s="3" t="s">
        <v>292</v>
      </c>
      <c r="I46" s="3" t="s">
        <v>293</v>
      </c>
      <c r="J46" s="3">
        <v>15</v>
      </c>
      <c r="K46" s="3" t="s">
        <v>29</v>
      </c>
      <c r="L46" s="3">
        <v>1</v>
      </c>
      <c r="M46" s="3">
        <v>0</v>
      </c>
      <c r="N46" s="6" t="s">
        <v>294</v>
      </c>
      <c r="P46" s="3">
        <v>0</v>
      </c>
      <c r="Q46" s="3">
        <v>0</v>
      </c>
      <c r="R46" s="3" t="s">
        <v>295</v>
      </c>
      <c r="S46" s="3" t="s">
        <v>596</v>
      </c>
      <c r="T46" s="3" t="s">
        <v>296</v>
      </c>
      <c r="U46" s="3" t="s">
        <v>297</v>
      </c>
      <c r="V46" s="3" t="s">
        <v>46</v>
      </c>
      <c r="W46" s="3" t="s">
        <v>298</v>
      </c>
      <c r="X46" s="3" t="s">
        <v>299</v>
      </c>
      <c r="Y46" s="3" t="s">
        <v>599</v>
      </c>
    </row>
    <row r="47" spans="1:26">
      <c r="A47" s="3" t="s">
        <v>125</v>
      </c>
      <c r="B47" s="4">
        <v>42116</v>
      </c>
      <c r="C47" s="3" t="s">
        <v>300</v>
      </c>
      <c r="D47" s="3" t="s">
        <v>102</v>
      </c>
      <c r="E47" s="3" t="s">
        <v>301</v>
      </c>
      <c r="F47" s="3" t="s">
        <v>43</v>
      </c>
      <c r="G47" s="5" t="s">
        <v>44</v>
      </c>
      <c r="H47" s="3" t="s">
        <v>302</v>
      </c>
      <c r="I47" s="3" t="s">
        <v>303</v>
      </c>
      <c r="J47" s="3">
        <v>20</v>
      </c>
      <c r="K47" s="3" t="s">
        <v>29</v>
      </c>
      <c r="L47" s="3">
        <v>1</v>
      </c>
      <c r="M47" s="3">
        <v>0</v>
      </c>
      <c r="N47" s="3" t="s">
        <v>304</v>
      </c>
      <c r="O47" s="3">
        <v>0</v>
      </c>
      <c r="P47" s="3">
        <v>0</v>
      </c>
      <c r="Q47" s="3">
        <v>0</v>
      </c>
      <c r="R47" s="3" t="s">
        <v>305</v>
      </c>
      <c r="S47" s="3" t="s">
        <v>46</v>
      </c>
      <c r="T47" s="3" t="s">
        <v>46</v>
      </c>
      <c r="U47" s="3" t="s">
        <v>306</v>
      </c>
      <c r="V47" s="3" t="s">
        <v>46</v>
      </c>
      <c r="W47" s="3" t="s">
        <v>307</v>
      </c>
      <c r="X47" s="3" t="s">
        <v>308</v>
      </c>
    </row>
    <row r="48" spans="1:26">
      <c r="A48" s="3" t="s">
        <v>22</v>
      </c>
      <c r="B48" s="4">
        <v>42107</v>
      </c>
      <c r="C48" s="3" t="s">
        <v>310</v>
      </c>
      <c r="D48" s="3" t="s">
        <v>41</v>
      </c>
      <c r="E48" s="3" t="s">
        <v>311</v>
      </c>
      <c r="F48" s="3" t="s">
        <v>43</v>
      </c>
      <c r="G48" s="5" t="s">
        <v>44</v>
      </c>
      <c r="H48" s="3" t="s">
        <v>312</v>
      </c>
      <c r="I48" s="3" t="s">
        <v>313</v>
      </c>
      <c r="J48" s="3">
        <v>20</v>
      </c>
      <c r="K48" s="3" t="s">
        <v>29</v>
      </c>
      <c r="L48" s="3">
        <v>1</v>
      </c>
      <c r="M48" s="3">
        <v>0</v>
      </c>
      <c r="N48" s="3" t="s">
        <v>531</v>
      </c>
      <c r="O48" s="3">
        <v>1</v>
      </c>
      <c r="P48" s="3">
        <v>0</v>
      </c>
      <c r="Q48" s="3">
        <v>0</v>
      </c>
      <c r="R48" s="3" t="s">
        <v>314</v>
      </c>
      <c r="S48" s="3" t="s">
        <v>532</v>
      </c>
      <c r="T48" s="3" t="s">
        <v>533</v>
      </c>
      <c r="U48" s="3" t="s">
        <v>315</v>
      </c>
      <c r="V48" s="3" t="s">
        <v>46</v>
      </c>
      <c r="W48" s="3" t="s">
        <v>534</v>
      </c>
      <c r="X48" s="3" t="s">
        <v>535</v>
      </c>
    </row>
    <row r="49" spans="1:26">
      <c r="A49" s="3" t="s">
        <v>316</v>
      </c>
      <c r="B49" s="4">
        <v>42056</v>
      </c>
      <c r="C49" s="3" t="s">
        <v>126</v>
      </c>
      <c r="D49" s="3" t="s">
        <v>127</v>
      </c>
      <c r="E49" s="3" t="s">
        <v>317</v>
      </c>
      <c r="F49" s="3" t="s">
        <v>43</v>
      </c>
      <c r="G49" s="5" t="s">
        <v>44</v>
      </c>
      <c r="H49" s="3" t="s">
        <v>318</v>
      </c>
      <c r="I49" s="3" t="s">
        <v>319</v>
      </c>
      <c r="J49" s="3">
        <v>30</v>
      </c>
      <c r="K49" s="3" t="s">
        <v>29</v>
      </c>
      <c r="L49" s="3">
        <v>1</v>
      </c>
      <c r="M49" s="3">
        <v>0</v>
      </c>
      <c r="N49" s="3" t="s">
        <v>320</v>
      </c>
      <c r="P49" s="3">
        <v>0</v>
      </c>
      <c r="Q49" s="3">
        <v>0</v>
      </c>
      <c r="R49" s="3" t="s">
        <v>54</v>
      </c>
      <c r="S49" s="3" t="s">
        <v>536</v>
      </c>
      <c r="T49" s="3" t="s">
        <v>133</v>
      </c>
      <c r="U49" s="3" t="s">
        <v>321</v>
      </c>
      <c r="V49" s="3" t="s">
        <v>46</v>
      </c>
      <c r="W49" s="3" t="s">
        <v>322</v>
      </c>
      <c r="X49" s="3" t="s">
        <v>323</v>
      </c>
    </row>
    <row r="50" spans="1:26">
      <c r="A50" s="3" t="s">
        <v>22</v>
      </c>
      <c r="B50" s="4">
        <v>42040</v>
      </c>
      <c r="C50" s="3" t="s">
        <v>309</v>
      </c>
      <c r="D50" s="3" t="s">
        <v>194</v>
      </c>
      <c r="E50" s="3" t="s">
        <v>324</v>
      </c>
      <c r="F50" s="3" t="s">
        <v>43</v>
      </c>
      <c r="G50" s="5" t="s">
        <v>44</v>
      </c>
      <c r="H50" s="3" t="s">
        <v>325</v>
      </c>
      <c r="I50" s="3" t="s">
        <v>326</v>
      </c>
      <c r="J50" s="3">
        <v>46</v>
      </c>
      <c r="K50" s="3" t="s">
        <v>202</v>
      </c>
      <c r="L50" s="3">
        <v>2</v>
      </c>
      <c r="M50" s="3">
        <v>0</v>
      </c>
      <c r="N50" s="3" t="s">
        <v>327</v>
      </c>
      <c r="O50" s="3">
        <v>0</v>
      </c>
      <c r="P50" s="3">
        <v>1</v>
      </c>
      <c r="Q50" s="3">
        <v>0</v>
      </c>
      <c r="R50" s="3" t="s">
        <v>305</v>
      </c>
      <c r="S50" s="3" t="s">
        <v>537</v>
      </c>
      <c r="T50" s="3" t="s">
        <v>414</v>
      </c>
      <c r="U50" s="3" t="s">
        <v>328</v>
      </c>
      <c r="V50" s="3" t="s">
        <v>46</v>
      </c>
      <c r="W50" s="3" t="s">
        <v>329</v>
      </c>
      <c r="X50" s="3" t="s">
        <v>330</v>
      </c>
      <c r="Y50" s="3" t="s">
        <v>538</v>
      </c>
      <c r="Z50" s="3" t="s">
        <v>539</v>
      </c>
    </row>
    <row r="51" spans="1:26">
      <c r="A51" s="3" t="s">
        <v>22</v>
      </c>
      <c r="B51" s="4">
        <v>41936</v>
      </c>
      <c r="C51" s="3" t="s">
        <v>331</v>
      </c>
      <c r="D51" s="3" t="s">
        <v>112</v>
      </c>
      <c r="E51" s="3" t="s">
        <v>332</v>
      </c>
      <c r="F51" s="3" t="s">
        <v>26</v>
      </c>
      <c r="G51" s="3" t="s">
        <v>26</v>
      </c>
      <c r="H51" s="3" t="s">
        <v>610</v>
      </c>
      <c r="I51" s="3" t="s">
        <v>333</v>
      </c>
      <c r="J51" s="3">
        <v>15</v>
      </c>
      <c r="K51" s="3" t="s">
        <v>29</v>
      </c>
      <c r="L51" s="3">
        <v>5</v>
      </c>
      <c r="M51" s="3">
        <v>1</v>
      </c>
      <c r="N51" s="3" t="s">
        <v>334</v>
      </c>
      <c r="O51" s="3">
        <v>0</v>
      </c>
      <c r="P51" s="3">
        <v>1</v>
      </c>
      <c r="Q51" s="3">
        <v>0</v>
      </c>
      <c r="R51" s="3" t="s">
        <v>54</v>
      </c>
      <c r="S51" s="3" t="s">
        <v>611</v>
      </c>
      <c r="T51" s="3" t="s">
        <v>46</v>
      </c>
      <c r="U51" s="3" t="s">
        <v>335</v>
      </c>
      <c r="V51" s="3" t="s">
        <v>46</v>
      </c>
      <c r="W51" s="3" t="s">
        <v>612</v>
      </c>
    </row>
    <row r="52" spans="1:26">
      <c r="A52" s="3" t="s">
        <v>22</v>
      </c>
      <c r="B52" s="4">
        <v>41800</v>
      </c>
      <c r="C52" s="3" t="s">
        <v>336</v>
      </c>
      <c r="D52" s="3" t="s">
        <v>272</v>
      </c>
      <c r="E52" s="3" t="s">
        <v>337</v>
      </c>
      <c r="F52" s="3" t="s">
        <v>26</v>
      </c>
      <c r="G52" s="5" t="s">
        <v>27</v>
      </c>
      <c r="H52" s="3" t="s">
        <v>338</v>
      </c>
      <c r="I52" s="3" t="s">
        <v>339</v>
      </c>
      <c r="J52" s="3">
        <v>15</v>
      </c>
      <c r="K52" s="3" t="s">
        <v>29</v>
      </c>
      <c r="L52" s="3">
        <v>2</v>
      </c>
      <c r="M52" s="3">
        <v>1</v>
      </c>
      <c r="N52" s="3" t="s">
        <v>340</v>
      </c>
      <c r="O52" s="3">
        <v>0</v>
      </c>
      <c r="P52" s="3">
        <v>1</v>
      </c>
      <c r="Q52" s="3">
        <v>0</v>
      </c>
      <c r="R52" s="3" t="s">
        <v>600</v>
      </c>
      <c r="S52" s="3" t="s">
        <v>597</v>
      </c>
      <c r="T52" s="3" t="s">
        <v>46</v>
      </c>
      <c r="U52" s="3" t="s">
        <v>602</v>
      </c>
      <c r="V52" s="3" t="s">
        <v>46</v>
      </c>
      <c r="W52" s="3" t="s">
        <v>601</v>
      </c>
      <c r="X52" s="3" t="s">
        <v>603</v>
      </c>
    </row>
    <row r="53" spans="1:26">
      <c r="A53" s="3" t="s">
        <v>22</v>
      </c>
      <c r="B53" s="4">
        <v>41795</v>
      </c>
      <c r="C53" s="3" t="s">
        <v>341</v>
      </c>
      <c r="D53" s="3" t="s">
        <v>112</v>
      </c>
      <c r="E53" s="3" t="s">
        <v>342</v>
      </c>
      <c r="F53" s="3" t="s">
        <v>43</v>
      </c>
      <c r="G53" s="5" t="s">
        <v>44</v>
      </c>
      <c r="H53" s="3" t="s">
        <v>343</v>
      </c>
      <c r="I53" s="3" t="s">
        <v>344</v>
      </c>
      <c r="J53" s="3">
        <v>26</v>
      </c>
      <c r="K53" s="3" t="s">
        <v>29</v>
      </c>
      <c r="L53" s="3">
        <v>1</v>
      </c>
      <c r="M53" s="3">
        <v>2</v>
      </c>
      <c r="N53" s="3" t="s">
        <v>345</v>
      </c>
      <c r="O53" s="3">
        <v>0</v>
      </c>
      <c r="P53" s="3">
        <v>0</v>
      </c>
      <c r="Q53" s="3">
        <v>0</v>
      </c>
      <c r="R53" s="3" t="s">
        <v>346</v>
      </c>
      <c r="S53" s="3" t="s">
        <v>540</v>
      </c>
      <c r="T53" s="3" t="s">
        <v>541</v>
      </c>
      <c r="U53" s="3" t="s">
        <v>347</v>
      </c>
      <c r="V53" s="3" t="s">
        <v>46</v>
      </c>
      <c r="W53" s="3" t="s">
        <v>542</v>
      </c>
    </row>
    <row r="54" spans="1:26">
      <c r="A54" s="3" t="s">
        <v>239</v>
      </c>
      <c r="B54" s="4">
        <v>41782</v>
      </c>
      <c r="C54" s="3" t="s">
        <v>629</v>
      </c>
      <c r="D54" s="3" t="s">
        <v>76</v>
      </c>
      <c r="E54" s="3" t="s">
        <v>624</v>
      </c>
      <c r="F54" s="3" t="s">
        <v>43</v>
      </c>
      <c r="G54" s="3" t="s">
        <v>43</v>
      </c>
      <c r="H54" s="3" t="s">
        <v>630</v>
      </c>
      <c r="I54" s="3" t="s">
        <v>625</v>
      </c>
      <c r="J54" s="3">
        <v>22</v>
      </c>
      <c r="K54" s="3" t="s">
        <v>29</v>
      </c>
      <c r="L54" s="3">
        <v>4</v>
      </c>
      <c r="M54" s="3">
        <v>7</v>
      </c>
      <c r="N54" s="3" t="s">
        <v>626</v>
      </c>
      <c r="O54" s="3">
        <v>0</v>
      </c>
      <c r="P54" s="3">
        <v>1</v>
      </c>
      <c r="Q54" s="3">
        <v>0</v>
      </c>
      <c r="R54" s="6" t="s">
        <v>628</v>
      </c>
      <c r="S54" s="3" t="s">
        <v>627</v>
      </c>
      <c r="T54" s="3" t="s">
        <v>414</v>
      </c>
      <c r="U54" s="3" t="s">
        <v>631</v>
      </c>
      <c r="V54" s="3" t="s">
        <v>88</v>
      </c>
      <c r="W54" s="3" t="s">
        <v>632</v>
      </c>
    </row>
    <row r="55" spans="1:26">
      <c r="A55" s="3" t="s">
        <v>22</v>
      </c>
      <c r="B55" s="4">
        <v>41663</v>
      </c>
      <c r="C55" s="3" t="s">
        <v>348</v>
      </c>
      <c r="D55" s="3" t="s">
        <v>194</v>
      </c>
      <c r="E55" s="3" t="s">
        <v>349</v>
      </c>
      <c r="F55" s="3" t="s">
        <v>43</v>
      </c>
      <c r="G55" s="5" t="s">
        <v>44</v>
      </c>
      <c r="H55" s="3" t="s">
        <v>350</v>
      </c>
      <c r="I55" s="3" t="s">
        <v>543</v>
      </c>
      <c r="J55" s="3">
        <v>20</v>
      </c>
      <c r="K55" s="3" t="s">
        <v>29</v>
      </c>
      <c r="L55" s="3">
        <v>1</v>
      </c>
      <c r="M55" s="3">
        <v>0</v>
      </c>
      <c r="N55" s="3" t="s">
        <v>544</v>
      </c>
      <c r="O55" s="3">
        <v>1</v>
      </c>
      <c r="P55" s="3">
        <v>0</v>
      </c>
      <c r="Q55" s="3">
        <v>0</v>
      </c>
      <c r="R55" s="3" t="s">
        <v>54</v>
      </c>
      <c r="S55" s="3" t="s">
        <v>545</v>
      </c>
      <c r="T55" s="3" t="s">
        <v>46</v>
      </c>
      <c r="U55" s="3" t="s">
        <v>546</v>
      </c>
      <c r="V55" s="3" t="s">
        <v>46</v>
      </c>
      <c r="W55" s="3" t="s">
        <v>547</v>
      </c>
      <c r="X55" s="3" t="s">
        <v>548</v>
      </c>
    </row>
    <row r="56" spans="1:26">
      <c r="A56" s="3" t="s">
        <v>22</v>
      </c>
      <c r="B56" s="4">
        <v>41660</v>
      </c>
      <c r="C56" s="3" t="s">
        <v>351</v>
      </c>
      <c r="D56" s="3" t="s">
        <v>118</v>
      </c>
      <c r="E56" s="3" t="s">
        <v>352</v>
      </c>
      <c r="F56" s="3" t="s">
        <v>43</v>
      </c>
      <c r="G56" s="5" t="s">
        <v>44</v>
      </c>
      <c r="H56" s="3" t="s">
        <v>353</v>
      </c>
      <c r="I56" s="3" t="s">
        <v>354</v>
      </c>
      <c r="J56" s="3">
        <v>24</v>
      </c>
      <c r="K56" s="3" t="s">
        <v>29</v>
      </c>
      <c r="L56" s="3">
        <v>2</v>
      </c>
      <c r="M56" s="3">
        <v>0</v>
      </c>
      <c r="N56" s="3" t="s">
        <v>355</v>
      </c>
      <c r="O56" s="3">
        <v>0</v>
      </c>
      <c r="P56" s="3">
        <v>1</v>
      </c>
      <c r="Q56" s="3">
        <v>0</v>
      </c>
      <c r="R56" s="3" t="s">
        <v>54</v>
      </c>
      <c r="S56" s="3" t="s">
        <v>549</v>
      </c>
      <c r="T56" s="3" t="s">
        <v>46</v>
      </c>
      <c r="U56" s="3" t="s">
        <v>356</v>
      </c>
      <c r="V56" s="3" t="s">
        <v>46</v>
      </c>
      <c r="W56" s="3" t="s">
        <v>550</v>
      </c>
      <c r="X56" s="3" t="s">
        <v>551</v>
      </c>
    </row>
    <row r="57" spans="1:26">
      <c r="A57" s="3" t="s">
        <v>125</v>
      </c>
      <c r="B57" s="4">
        <v>41647</v>
      </c>
      <c r="C57" s="3" t="s">
        <v>357</v>
      </c>
      <c r="D57" s="3" t="s">
        <v>230</v>
      </c>
      <c r="E57" s="3" t="s">
        <v>358</v>
      </c>
      <c r="F57" s="3" t="s">
        <v>359</v>
      </c>
      <c r="G57" s="5" t="s">
        <v>27</v>
      </c>
      <c r="H57" s="3" t="s">
        <v>360</v>
      </c>
      <c r="I57" s="3" t="s">
        <v>361</v>
      </c>
      <c r="J57" s="3">
        <v>14</v>
      </c>
      <c r="K57" s="3" t="s">
        <v>29</v>
      </c>
      <c r="L57" s="3">
        <v>1</v>
      </c>
      <c r="M57" s="3">
        <v>1</v>
      </c>
      <c r="N57" s="6" t="s">
        <v>362</v>
      </c>
      <c r="O57" s="6">
        <v>0</v>
      </c>
      <c r="P57" s="3">
        <v>0</v>
      </c>
      <c r="Q57" s="3">
        <v>0</v>
      </c>
      <c r="R57" s="3" t="s">
        <v>54</v>
      </c>
      <c r="S57" s="3" t="s">
        <v>598</v>
      </c>
      <c r="T57" s="3" t="s">
        <v>46</v>
      </c>
      <c r="U57" s="3" t="s">
        <v>363</v>
      </c>
      <c r="V57" s="3" t="s">
        <v>88</v>
      </c>
      <c r="W57" s="3" t="s">
        <v>364</v>
      </c>
      <c r="X57" s="3" t="s">
        <v>604</v>
      </c>
    </row>
    <row r="58" spans="1:26">
      <c r="A58" s="3" t="s">
        <v>22</v>
      </c>
      <c r="B58" s="4">
        <v>41432</v>
      </c>
      <c r="C58" s="3" t="s">
        <v>365</v>
      </c>
      <c r="D58" s="3" t="s">
        <v>76</v>
      </c>
      <c r="E58" s="3" t="s">
        <v>366</v>
      </c>
      <c r="F58" s="3" t="s">
        <v>43</v>
      </c>
      <c r="G58" s="5" t="s">
        <v>44</v>
      </c>
      <c r="H58" s="3" t="s">
        <v>367</v>
      </c>
      <c r="I58" s="3" t="s">
        <v>368</v>
      </c>
      <c r="J58" s="3">
        <v>23</v>
      </c>
      <c r="K58" s="3" t="s">
        <v>29</v>
      </c>
      <c r="L58" s="3">
        <v>6</v>
      </c>
      <c r="M58" s="3">
        <v>4</v>
      </c>
      <c r="N58" s="3" t="s">
        <v>369</v>
      </c>
      <c r="O58" s="3">
        <v>0</v>
      </c>
      <c r="P58" s="3">
        <v>0</v>
      </c>
      <c r="Q58" s="3">
        <v>1</v>
      </c>
      <c r="R58" s="3" t="s">
        <v>552</v>
      </c>
      <c r="S58" s="3" t="s">
        <v>553</v>
      </c>
      <c r="T58" s="3" t="s">
        <v>554</v>
      </c>
      <c r="U58" s="3" t="s">
        <v>370</v>
      </c>
      <c r="V58" s="3" t="s">
        <v>46</v>
      </c>
      <c r="W58" s="3" t="s">
        <v>555</v>
      </c>
      <c r="X58" s="3" t="s">
        <v>556</v>
      </c>
    </row>
    <row r="59" spans="1:26">
      <c r="A59" s="3" t="s">
        <v>22</v>
      </c>
      <c r="B59" s="4">
        <v>41621</v>
      </c>
      <c r="C59" s="3" t="s">
        <v>371</v>
      </c>
      <c r="D59" s="3" t="s">
        <v>192</v>
      </c>
      <c r="E59" s="3" t="s">
        <v>372</v>
      </c>
      <c r="F59" s="3" t="s">
        <v>26</v>
      </c>
      <c r="G59" s="3" t="s">
        <v>26</v>
      </c>
      <c r="H59" s="3" t="s">
        <v>617</v>
      </c>
      <c r="I59" s="3" t="s">
        <v>373</v>
      </c>
      <c r="J59" s="3">
        <v>18</v>
      </c>
      <c r="K59" s="3" t="s">
        <v>29</v>
      </c>
      <c r="L59" s="3">
        <v>2</v>
      </c>
      <c r="M59" s="3">
        <v>0</v>
      </c>
      <c r="N59" s="3" t="s">
        <v>374</v>
      </c>
      <c r="O59" s="3">
        <v>0</v>
      </c>
      <c r="P59" s="3">
        <v>1</v>
      </c>
      <c r="Q59" s="3">
        <v>0</v>
      </c>
      <c r="R59" s="3" t="s">
        <v>375</v>
      </c>
      <c r="S59" s="3" t="s">
        <v>613</v>
      </c>
      <c r="T59" s="3" t="s">
        <v>46</v>
      </c>
      <c r="U59" s="3" t="s">
        <v>615</v>
      </c>
      <c r="V59" s="3" t="s">
        <v>46</v>
      </c>
      <c r="W59" s="3" t="s">
        <v>614</v>
      </c>
      <c r="X59" s="3" t="s">
        <v>616</v>
      </c>
    </row>
    <row r="60" spans="1:26">
      <c r="A60" s="3" t="s">
        <v>22</v>
      </c>
      <c r="B60" s="4">
        <v>41568</v>
      </c>
      <c r="C60" s="3" t="s">
        <v>376</v>
      </c>
      <c r="D60" s="3" t="s">
        <v>377</v>
      </c>
      <c r="E60" s="3" t="s">
        <v>378</v>
      </c>
      <c r="F60" s="3" t="s">
        <v>155</v>
      </c>
      <c r="G60" s="5" t="s">
        <v>155</v>
      </c>
      <c r="H60" s="3" t="s">
        <v>618</v>
      </c>
      <c r="I60" s="3" t="s">
        <v>379</v>
      </c>
      <c r="J60" s="3">
        <v>12</v>
      </c>
      <c r="K60" s="3" t="s">
        <v>29</v>
      </c>
      <c r="L60" s="3">
        <v>2</v>
      </c>
      <c r="M60" s="3">
        <v>2</v>
      </c>
      <c r="N60" s="3" t="s">
        <v>380</v>
      </c>
      <c r="O60" s="3">
        <v>0</v>
      </c>
      <c r="P60" s="3">
        <v>1</v>
      </c>
      <c r="Q60" s="3">
        <v>0</v>
      </c>
      <c r="R60" s="3" t="s">
        <v>381</v>
      </c>
      <c r="S60" s="3" t="s">
        <v>621</v>
      </c>
      <c r="T60" s="3" t="s">
        <v>46</v>
      </c>
      <c r="U60" s="3" t="s">
        <v>619</v>
      </c>
      <c r="V60" s="3" t="s">
        <v>46</v>
      </c>
      <c r="W60" s="3" t="s">
        <v>620</v>
      </c>
      <c r="X60" s="3" t="s">
        <v>622</v>
      </c>
    </row>
    <row r="62" spans="1:26">
      <c r="B62" s="4"/>
    </row>
    <row r="63" spans="1:26">
      <c r="B63" s="4"/>
    </row>
    <row r="64" spans="1:26">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sheetData>
  <autoFilter ref="A1:BK60"/>
  <pageMargins left="0.7" right="0.7" top="0.75" bottom="0.75" header="0.3" footer="0.3"/>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4"/>
  <sheetViews>
    <sheetView workbookViewId="0">
      <selection activeCell="L69" sqref="L69"/>
    </sheetView>
  </sheetViews>
  <sheetFormatPr baseColWidth="10" defaultColWidth="11" defaultRowHeight="15" x14ac:dyDescent="0"/>
  <sheetData>
    <row r="3" spans="1:17">
      <c r="G3" t="s">
        <v>695</v>
      </c>
      <c r="H3" t="s">
        <v>696</v>
      </c>
      <c r="I3" t="s">
        <v>697</v>
      </c>
      <c r="J3" t="s">
        <v>698</v>
      </c>
      <c r="K3" t="s">
        <v>699</v>
      </c>
      <c r="L3" t="s">
        <v>699</v>
      </c>
    </row>
    <row r="4" spans="1:17">
      <c r="A4">
        <v>1992</v>
      </c>
      <c r="B4" t="s">
        <v>672</v>
      </c>
      <c r="C4">
        <v>9</v>
      </c>
      <c r="G4">
        <f>I4-H4</f>
        <v>31</v>
      </c>
      <c r="H4">
        <v>13</v>
      </c>
      <c r="I4">
        <f>L4-J4</f>
        <v>44</v>
      </c>
      <c r="J4">
        <v>12</v>
      </c>
      <c r="K4">
        <v>16</v>
      </c>
      <c r="L4">
        <f>M4+N4</f>
        <v>56</v>
      </c>
      <c r="M4">
        <v>49</v>
      </c>
      <c r="N4">
        <v>7</v>
      </c>
    </row>
    <row r="5" spans="1:17">
      <c r="A5">
        <f>A4+1</f>
        <v>1993</v>
      </c>
      <c r="B5" t="s">
        <v>673</v>
      </c>
      <c r="C5">
        <v>7</v>
      </c>
      <c r="G5">
        <f t="shared" ref="G5:G21" si="0">I5-H5</f>
        <v>38</v>
      </c>
      <c r="H5">
        <v>8</v>
      </c>
      <c r="I5">
        <f t="shared" ref="I5:I21" si="1">L5-J5</f>
        <v>46</v>
      </c>
      <c r="J5">
        <v>7</v>
      </c>
      <c r="K5">
        <v>17</v>
      </c>
      <c r="L5">
        <f t="shared" ref="L5:L21" si="2">M5+N5</f>
        <v>53</v>
      </c>
      <c r="M5">
        <v>41</v>
      </c>
      <c r="N5">
        <v>12</v>
      </c>
    </row>
    <row r="6" spans="1:17">
      <c r="A6">
        <f t="shared" ref="A6:A22" si="3">A5+1</f>
        <v>1994</v>
      </c>
      <c r="B6" t="s">
        <v>674</v>
      </c>
      <c r="C6">
        <v>4</v>
      </c>
      <c r="G6">
        <f t="shared" si="0"/>
        <v>9</v>
      </c>
      <c r="H6">
        <v>4</v>
      </c>
      <c r="I6">
        <f t="shared" si="1"/>
        <v>13</v>
      </c>
      <c r="J6">
        <v>8</v>
      </c>
      <c r="K6">
        <v>3</v>
      </c>
      <c r="L6">
        <f t="shared" si="2"/>
        <v>21</v>
      </c>
      <c r="M6">
        <v>18</v>
      </c>
      <c r="N6">
        <v>3</v>
      </c>
    </row>
    <row r="7" spans="1:17">
      <c r="A7">
        <f t="shared" si="3"/>
        <v>1995</v>
      </c>
      <c r="B7" t="s">
        <v>675</v>
      </c>
      <c r="C7">
        <v>6</v>
      </c>
      <c r="G7">
        <f t="shared" si="0"/>
        <v>30</v>
      </c>
      <c r="H7">
        <v>1</v>
      </c>
      <c r="I7">
        <f t="shared" si="1"/>
        <v>31</v>
      </c>
      <c r="J7">
        <v>5</v>
      </c>
      <c r="K7">
        <v>4</v>
      </c>
      <c r="L7">
        <f t="shared" si="2"/>
        <v>36</v>
      </c>
      <c r="M7">
        <v>26</v>
      </c>
      <c r="N7">
        <v>10</v>
      </c>
    </row>
    <row r="8" spans="1:17">
      <c r="A8">
        <f t="shared" si="3"/>
        <v>1996</v>
      </c>
      <c r="B8" t="s">
        <v>676</v>
      </c>
      <c r="C8">
        <v>1</v>
      </c>
      <c r="G8">
        <f t="shared" si="0"/>
        <v>18</v>
      </c>
      <c r="H8">
        <v>2</v>
      </c>
      <c r="I8">
        <f t="shared" si="1"/>
        <v>20</v>
      </c>
      <c r="J8">
        <v>6</v>
      </c>
      <c r="K8">
        <v>5</v>
      </c>
      <c r="L8">
        <f t="shared" si="2"/>
        <v>26</v>
      </c>
      <c r="M8">
        <v>18</v>
      </c>
      <c r="N8">
        <v>8</v>
      </c>
    </row>
    <row r="9" spans="1:17">
      <c r="A9">
        <f t="shared" si="3"/>
        <v>1997</v>
      </c>
      <c r="B9" t="s">
        <v>677</v>
      </c>
      <c r="C9">
        <v>9</v>
      </c>
      <c r="G9">
        <f t="shared" si="0"/>
        <v>27</v>
      </c>
      <c r="H9">
        <v>6</v>
      </c>
      <c r="I9">
        <f t="shared" si="1"/>
        <v>33</v>
      </c>
      <c r="J9">
        <v>11</v>
      </c>
      <c r="K9">
        <v>17</v>
      </c>
      <c r="L9">
        <f t="shared" si="2"/>
        <v>44</v>
      </c>
      <c r="M9">
        <v>27</v>
      </c>
      <c r="N9">
        <v>17</v>
      </c>
    </row>
    <row r="10" spans="1:17">
      <c r="A10">
        <f t="shared" si="3"/>
        <v>1998</v>
      </c>
      <c r="B10" t="s">
        <v>678</v>
      </c>
      <c r="C10">
        <v>6</v>
      </c>
      <c r="G10">
        <f t="shared" si="0"/>
        <v>26</v>
      </c>
      <c r="H10">
        <v>1</v>
      </c>
      <c r="I10">
        <f t="shared" si="1"/>
        <v>27</v>
      </c>
      <c r="J10">
        <v>4</v>
      </c>
      <c r="K10">
        <v>8</v>
      </c>
      <c r="L10">
        <f t="shared" si="2"/>
        <v>31</v>
      </c>
      <c r="M10">
        <v>24</v>
      </c>
      <c r="N10">
        <v>7</v>
      </c>
    </row>
    <row r="11" spans="1:17">
      <c r="A11">
        <f t="shared" si="3"/>
        <v>1999</v>
      </c>
      <c r="B11" t="s">
        <v>679</v>
      </c>
      <c r="C11">
        <v>10</v>
      </c>
      <c r="G11">
        <f t="shared" si="0"/>
        <v>19</v>
      </c>
      <c r="H11">
        <v>1</v>
      </c>
      <c r="I11">
        <f t="shared" si="1"/>
        <v>20</v>
      </c>
      <c r="J11">
        <v>12</v>
      </c>
      <c r="K11">
        <v>6</v>
      </c>
      <c r="L11">
        <f t="shared" si="2"/>
        <v>32</v>
      </c>
      <c r="M11">
        <v>26</v>
      </c>
      <c r="N11">
        <v>6</v>
      </c>
    </row>
    <row r="12" spans="1:17">
      <c r="A12">
        <f t="shared" si="3"/>
        <v>2000</v>
      </c>
      <c r="B12" t="s">
        <v>680</v>
      </c>
      <c r="C12">
        <v>6</v>
      </c>
      <c r="G12">
        <f t="shared" si="0"/>
        <v>16</v>
      </c>
      <c r="H12">
        <v>1</v>
      </c>
      <c r="I12">
        <f t="shared" si="1"/>
        <v>17</v>
      </c>
      <c r="J12">
        <v>7</v>
      </c>
      <c r="K12">
        <v>3</v>
      </c>
      <c r="L12">
        <f t="shared" si="2"/>
        <v>24</v>
      </c>
      <c r="M12">
        <v>20</v>
      </c>
      <c r="N12">
        <v>4</v>
      </c>
    </row>
    <row r="13" spans="1:17">
      <c r="A13">
        <f t="shared" si="3"/>
        <v>2001</v>
      </c>
      <c r="B13" t="s">
        <v>681</v>
      </c>
      <c r="C13">
        <v>2</v>
      </c>
      <c r="G13">
        <f t="shared" si="0"/>
        <v>4</v>
      </c>
      <c r="H13">
        <v>1</v>
      </c>
      <c r="I13">
        <f t="shared" si="1"/>
        <v>5</v>
      </c>
      <c r="J13">
        <v>1</v>
      </c>
      <c r="L13">
        <f t="shared" si="2"/>
        <v>6</v>
      </c>
      <c r="M13">
        <v>6</v>
      </c>
      <c r="Q13">
        <f>16+12+53+2+120+9+3+88+165</f>
        <v>468</v>
      </c>
    </row>
    <row r="14" spans="1:17">
      <c r="A14">
        <f t="shared" si="3"/>
        <v>2002</v>
      </c>
      <c r="B14" t="s">
        <v>682</v>
      </c>
      <c r="C14">
        <v>9</v>
      </c>
      <c r="G14">
        <f t="shared" si="0"/>
        <v>18</v>
      </c>
      <c r="H14">
        <v>1</v>
      </c>
      <c r="I14">
        <f t="shared" si="1"/>
        <v>19</v>
      </c>
      <c r="J14">
        <v>3</v>
      </c>
      <c r="K14">
        <v>3</v>
      </c>
      <c r="L14">
        <f t="shared" si="2"/>
        <v>22</v>
      </c>
      <c r="M14">
        <v>16</v>
      </c>
      <c r="N14">
        <v>6</v>
      </c>
    </row>
    <row r="15" spans="1:17">
      <c r="A15">
        <f t="shared" si="3"/>
        <v>2003</v>
      </c>
      <c r="B15" t="s">
        <v>683</v>
      </c>
      <c r="C15">
        <v>4</v>
      </c>
      <c r="G15">
        <f t="shared" si="0"/>
        <v>23</v>
      </c>
      <c r="H15">
        <v>4</v>
      </c>
      <c r="I15">
        <f t="shared" si="1"/>
        <v>27</v>
      </c>
      <c r="J15">
        <v>15</v>
      </c>
      <c r="K15">
        <v>7</v>
      </c>
      <c r="L15">
        <f t="shared" si="2"/>
        <v>42</v>
      </c>
      <c r="M15">
        <v>37</v>
      </c>
      <c r="N15">
        <v>5</v>
      </c>
    </row>
    <row r="16" spans="1:17">
      <c r="A16">
        <f t="shared" si="3"/>
        <v>2004</v>
      </c>
      <c r="B16" t="s">
        <v>684</v>
      </c>
      <c r="C16">
        <v>4</v>
      </c>
      <c r="G16">
        <f t="shared" si="0"/>
        <v>14</v>
      </c>
      <c r="H16">
        <v>5</v>
      </c>
      <c r="I16">
        <f t="shared" si="1"/>
        <v>19</v>
      </c>
      <c r="J16">
        <v>8</v>
      </c>
      <c r="K16">
        <v>3</v>
      </c>
      <c r="L16">
        <f t="shared" si="2"/>
        <v>27</v>
      </c>
      <c r="M16">
        <v>19</v>
      </c>
      <c r="N16">
        <v>8</v>
      </c>
    </row>
    <row r="17" spans="1:14">
      <c r="A17">
        <f t="shared" si="3"/>
        <v>2005</v>
      </c>
      <c r="B17" t="s">
        <v>685</v>
      </c>
      <c r="C17">
        <v>0</v>
      </c>
      <c r="G17">
        <f t="shared" si="0"/>
        <v>2</v>
      </c>
      <c r="H17">
        <v>2</v>
      </c>
      <c r="I17">
        <f t="shared" si="1"/>
        <v>4</v>
      </c>
      <c r="J17">
        <v>1</v>
      </c>
      <c r="L17">
        <f t="shared" si="2"/>
        <v>5</v>
      </c>
      <c r="M17">
        <v>4</v>
      </c>
      <c r="N17">
        <v>1</v>
      </c>
    </row>
    <row r="18" spans="1:14">
      <c r="A18">
        <f t="shared" si="3"/>
        <v>2006</v>
      </c>
      <c r="B18" t="s">
        <v>686</v>
      </c>
      <c r="C18">
        <v>4</v>
      </c>
      <c r="G18">
        <f t="shared" si="0"/>
        <v>15</v>
      </c>
      <c r="H18">
        <v>3</v>
      </c>
      <c r="I18">
        <f t="shared" si="1"/>
        <v>18</v>
      </c>
      <c r="J18">
        <v>2</v>
      </c>
      <c r="K18">
        <v>2</v>
      </c>
      <c r="L18">
        <f t="shared" si="2"/>
        <v>20</v>
      </c>
      <c r="M18">
        <v>13</v>
      </c>
      <c r="N18">
        <v>7</v>
      </c>
    </row>
    <row r="19" spans="1:14">
      <c r="A19">
        <f t="shared" si="3"/>
        <v>2007</v>
      </c>
      <c r="B19" t="s">
        <v>687</v>
      </c>
      <c r="C19">
        <v>1</v>
      </c>
      <c r="G19">
        <f t="shared" si="0"/>
        <v>3</v>
      </c>
      <c r="I19">
        <f t="shared" si="1"/>
        <v>3</v>
      </c>
      <c r="K19">
        <v>2</v>
      </c>
      <c r="L19">
        <f t="shared" si="2"/>
        <v>3</v>
      </c>
      <c r="M19">
        <v>3</v>
      </c>
    </row>
    <row r="20" spans="1:14">
      <c r="A20">
        <f t="shared" si="3"/>
        <v>2008</v>
      </c>
      <c r="B20" t="s">
        <v>688</v>
      </c>
      <c r="C20">
        <v>6</v>
      </c>
      <c r="G20">
        <f t="shared" si="0"/>
        <v>11</v>
      </c>
      <c r="I20">
        <f t="shared" si="1"/>
        <v>11</v>
      </c>
      <c r="J20">
        <v>2</v>
      </c>
      <c r="K20">
        <v>1</v>
      </c>
      <c r="L20">
        <f t="shared" si="2"/>
        <v>13</v>
      </c>
      <c r="M20">
        <v>11</v>
      </c>
      <c r="N20">
        <v>2</v>
      </c>
    </row>
    <row r="21" spans="1:14">
      <c r="A21">
        <f t="shared" si="3"/>
        <v>2009</v>
      </c>
      <c r="B21" t="s">
        <v>689</v>
      </c>
      <c r="C21">
        <v>0</v>
      </c>
      <c r="G21">
        <f t="shared" si="0"/>
        <v>6</v>
      </c>
      <c r="I21">
        <f t="shared" si="1"/>
        <v>6</v>
      </c>
      <c r="J21">
        <v>1</v>
      </c>
      <c r="K21">
        <v>1</v>
      </c>
      <c r="L21">
        <f t="shared" si="2"/>
        <v>7</v>
      </c>
      <c r="M21">
        <v>4</v>
      </c>
      <c r="N21">
        <v>3</v>
      </c>
    </row>
    <row r="22" spans="1:14">
      <c r="A22">
        <f t="shared" si="3"/>
        <v>2010</v>
      </c>
      <c r="B22" t="s">
        <v>690</v>
      </c>
    </row>
    <row r="23" spans="1:14">
      <c r="B23" t="s">
        <v>691</v>
      </c>
    </row>
    <row r="24" spans="1:14">
      <c r="B24" t="s">
        <v>692</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4"/>
  <sheetViews>
    <sheetView workbookViewId="0">
      <pane xSplit="2" ySplit="1" topLeftCell="C2" activePane="bottomRight" state="frozen"/>
      <selection pane="topRight" activeCell="C1" sqref="C1"/>
      <selection pane="bottomLeft" activeCell="A2" sqref="A2"/>
      <selection pane="bottomRight" sqref="A1:XFD1"/>
    </sheetView>
  </sheetViews>
  <sheetFormatPr baseColWidth="10" defaultColWidth="11" defaultRowHeight="15" x14ac:dyDescent="0"/>
  <cols>
    <col min="7" max="7" width="39.5" customWidth="1"/>
    <col min="9" max="9" width="17" customWidth="1"/>
    <col min="14" max="14" width="27.33203125" customWidth="1"/>
    <col min="15" max="16" width="12.1640625" customWidth="1"/>
  </cols>
  <sheetData>
    <row r="1" spans="1:17">
      <c r="A1" t="s">
        <v>700</v>
      </c>
      <c r="B1" t="s">
        <v>701</v>
      </c>
      <c r="C1" t="s">
        <v>702</v>
      </c>
      <c r="D1" t="s">
        <v>703</v>
      </c>
      <c r="E1" t="s">
        <v>704</v>
      </c>
      <c r="F1" t="s">
        <v>3</v>
      </c>
      <c r="G1" t="s">
        <v>4</v>
      </c>
      <c r="H1" t="s">
        <v>705</v>
      </c>
      <c r="I1" t="s">
        <v>9</v>
      </c>
      <c r="J1" t="s">
        <v>706</v>
      </c>
      <c r="K1" t="s">
        <v>707</v>
      </c>
      <c r="L1" t="s">
        <v>14</v>
      </c>
      <c r="M1" t="s">
        <v>20</v>
      </c>
      <c r="N1" t="s">
        <v>18</v>
      </c>
      <c r="O1" t="s">
        <v>13</v>
      </c>
      <c r="P1" t="s">
        <v>708</v>
      </c>
      <c r="Q1" t="s">
        <v>21</v>
      </c>
    </row>
    <row r="2" spans="1:17">
      <c r="A2">
        <v>1</v>
      </c>
      <c r="B2">
        <v>1979</v>
      </c>
      <c r="E2" t="s">
        <v>120</v>
      </c>
      <c r="F2" t="s">
        <v>76</v>
      </c>
      <c r="G2" t="s">
        <v>709</v>
      </c>
      <c r="H2" t="s">
        <v>710</v>
      </c>
      <c r="I2">
        <v>16</v>
      </c>
      <c r="J2">
        <v>2</v>
      </c>
      <c r="K2">
        <v>8</v>
      </c>
    </row>
    <row r="3" spans="1:17">
      <c r="A3">
        <v>2</v>
      </c>
      <c r="B3">
        <v>1979</v>
      </c>
      <c r="E3" t="s">
        <v>309</v>
      </c>
      <c r="F3" t="s">
        <v>194</v>
      </c>
      <c r="G3" t="s">
        <v>324</v>
      </c>
      <c r="H3" t="s">
        <v>711</v>
      </c>
      <c r="I3">
        <v>19</v>
      </c>
      <c r="J3">
        <v>2</v>
      </c>
      <c r="K3">
        <v>5</v>
      </c>
    </row>
    <row r="4" spans="1:17">
      <c r="A4">
        <v>3</v>
      </c>
      <c r="B4">
        <v>1979</v>
      </c>
      <c r="E4" t="s">
        <v>341</v>
      </c>
      <c r="F4" t="s">
        <v>112</v>
      </c>
      <c r="G4" t="s">
        <v>712</v>
      </c>
      <c r="H4" t="s">
        <v>711</v>
      </c>
      <c r="I4">
        <v>19</v>
      </c>
      <c r="J4">
        <v>1</v>
      </c>
      <c r="K4">
        <v>0</v>
      </c>
    </row>
    <row r="5" spans="1:17">
      <c r="A5">
        <v>4</v>
      </c>
      <c r="B5">
        <v>1981</v>
      </c>
      <c r="E5" t="s">
        <v>713</v>
      </c>
      <c r="F5" t="s">
        <v>176</v>
      </c>
      <c r="G5" t="s">
        <v>714</v>
      </c>
      <c r="H5" t="s">
        <v>711</v>
      </c>
      <c r="I5">
        <v>22</v>
      </c>
      <c r="J5">
        <v>2</v>
      </c>
      <c r="K5">
        <v>0</v>
      </c>
    </row>
    <row r="6" spans="1:17">
      <c r="A6">
        <v>5</v>
      </c>
      <c r="B6">
        <v>1982</v>
      </c>
      <c r="E6" t="s">
        <v>715</v>
      </c>
      <c r="F6" t="s">
        <v>377</v>
      </c>
      <c r="G6" t="s">
        <v>716</v>
      </c>
      <c r="H6" t="s">
        <v>717</v>
      </c>
      <c r="I6">
        <v>17</v>
      </c>
      <c r="J6">
        <v>1</v>
      </c>
      <c r="K6">
        <v>2</v>
      </c>
    </row>
    <row r="7" spans="1:17">
      <c r="A7">
        <v>6</v>
      </c>
      <c r="B7">
        <v>1982</v>
      </c>
      <c r="E7" t="s">
        <v>718</v>
      </c>
      <c r="F7" t="s">
        <v>719</v>
      </c>
      <c r="G7" t="s">
        <v>720</v>
      </c>
      <c r="H7" t="s">
        <v>711</v>
      </c>
      <c r="I7">
        <v>25</v>
      </c>
      <c r="J7">
        <v>2</v>
      </c>
      <c r="K7">
        <v>0</v>
      </c>
    </row>
    <row r="8" spans="1:17">
      <c r="A8">
        <v>7</v>
      </c>
      <c r="B8">
        <v>1982</v>
      </c>
      <c r="E8" t="s">
        <v>721</v>
      </c>
      <c r="F8" t="s">
        <v>192</v>
      </c>
      <c r="G8" t="s">
        <v>722</v>
      </c>
      <c r="H8" t="s">
        <v>717</v>
      </c>
      <c r="I8">
        <v>14</v>
      </c>
      <c r="J8">
        <v>1</v>
      </c>
      <c r="K8">
        <v>0</v>
      </c>
    </row>
    <row r="9" spans="1:17">
      <c r="A9">
        <v>8</v>
      </c>
      <c r="B9">
        <v>1983</v>
      </c>
      <c r="E9" t="s">
        <v>300</v>
      </c>
      <c r="F9" t="s">
        <v>102</v>
      </c>
      <c r="G9" t="s">
        <v>723</v>
      </c>
      <c r="H9" t="s">
        <v>724</v>
      </c>
      <c r="I9">
        <v>14</v>
      </c>
      <c r="J9">
        <v>1</v>
      </c>
      <c r="K9">
        <v>1</v>
      </c>
    </row>
    <row r="10" spans="1:17">
      <c r="A10">
        <v>9</v>
      </c>
      <c r="B10">
        <v>1983</v>
      </c>
      <c r="E10" t="s">
        <v>111</v>
      </c>
      <c r="F10" t="s">
        <v>169</v>
      </c>
      <c r="G10" t="s">
        <v>725</v>
      </c>
      <c r="H10" t="s">
        <v>717</v>
      </c>
      <c r="I10">
        <v>15</v>
      </c>
      <c r="J10">
        <v>0</v>
      </c>
      <c r="K10">
        <v>1</v>
      </c>
    </row>
    <row r="11" spans="1:17">
      <c r="A11">
        <v>10</v>
      </c>
      <c r="B11">
        <v>1983</v>
      </c>
      <c r="E11" t="s">
        <v>726</v>
      </c>
      <c r="F11" t="s">
        <v>727</v>
      </c>
      <c r="G11" t="s">
        <v>728</v>
      </c>
      <c r="H11" t="s">
        <v>711</v>
      </c>
      <c r="I11">
        <v>26</v>
      </c>
      <c r="J11">
        <v>2</v>
      </c>
    </row>
    <row r="12" spans="1:17">
      <c r="A12">
        <v>11</v>
      </c>
      <c r="B12">
        <v>1984</v>
      </c>
      <c r="E12" t="s">
        <v>216</v>
      </c>
      <c r="F12" t="s">
        <v>76</v>
      </c>
      <c r="G12" t="s">
        <v>729</v>
      </c>
      <c r="H12" t="s">
        <v>710</v>
      </c>
      <c r="I12">
        <v>28</v>
      </c>
      <c r="J12">
        <v>1</v>
      </c>
      <c r="K12">
        <v>9</v>
      </c>
    </row>
    <row r="13" spans="1:17">
      <c r="A13">
        <v>12</v>
      </c>
      <c r="B13">
        <v>1985</v>
      </c>
      <c r="E13" t="s">
        <v>730</v>
      </c>
      <c r="F13" t="s">
        <v>287</v>
      </c>
      <c r="G13" t="s">
        <v>731</v>
      </c>
      <c r="H13" t="s">
        <v>724</v>
      </c>
      <c r="I13">
        <v>14</v>
      </c>
      <c r="J13">
        <v>1</v>
      </c>
      <c r="K13">
        <v>2</v>
      </c>
    </row>
    <row r="14" spans="1:17">
      <c r="A14">
        <v>13</v>
      </c>
      <c r="B14">
        <v>1985</v>
      </c>
      <c r="E14" t="s">
        <v>732</v>
      </c>
      <c r="F14" t="s">
        <v>112</v>
      </c>
      <c r="G14" t="s">
        <v>733</v>
      </c>
      <c r="H14" t="s">
        <v>724</v>
      </c>
      <c r="I14">
        <v>14</v>
      </c>
      <c r="J14">
        <v>2</v>
      </c>
    </row>
    <row r="15" spans="1:17">
      <c r="A15">
        <v>14</v>
      </c>
      <c r="B15">
        <v>1985</v>
      </c>
      <c r="E15" t="s">
        <v>734</v>
      </c>
      <c r="F15" t="s">
        <v>735</v>
      </c>
      <c r="G15" t="s">
        <v>736</v>
      </c>
      <c r="H15" t="s">
        <v>724</v>
      </c>
      <c r="I15">
        <v>13</v>
      </c>
      <c r="J15">
        <v>1</v>
      </c>
      <c r="K15">
        <v>1</v>
      </c>
    </row>
    <row r="16" spans="1:17">
      <c r="A16">
        <v>15</v>
      </c>
      <c r="B16">
        <v>1986</v>
      </c>
      <c r="E16" t="s">
        <v>737</v>
      </c>
      <c r="F16" t="s">
        <v>169</v>
      </c>
      <c r="G16" t="s">
        <v>738</v>
      </c>
      <c r="H16" t="s">
        <v>717</v>
      </c>
      <c r="I16">
        <v>14</v>
      </c>
      <c r="J16">
        <v>0</v>
      </c>
      <c r="K16">
        <v>1</v>
      </c>
    </row>
    <row r="17" spans="1:11">
      <c r="A17">
        <v>16</v>
      </c>
      <c r="B17">
        <v>1986</v>
      </c>
      <c r="E17" t="s">
        <v>739</v>
      </c>
      <c r="F17" t="s">
        <v>740</v>
      </c>
      <c r="G17" t="s">
        <v>741</v>
      </c>
      <c r="H17" t="s">
        <v>710</v>
      </c>
      <c r="I17" t="s">
        <v>742</v>
      </c>
      <c r="J17">
        <v>1</v>
      </c>
      <c r="K17">
        <v>79</v>
      </c>
    </row>
    <row r="18" spans="1:11">
      <c r="A18">
        <v>17</v>
      </c>
      <c r="B18">
        <v>1986</v>
      </c>
      <c r="E18" t="s">
        <v>743</v>
      </c>
      <c r="F18" t="s">
        <v>95</v>
      </c>
      <c r="G18" t="s">
        <v>744</v>
      </c>
      <c r="I18">
        <v>21</v>
      </c>
      <c r="J18">
        <v>1</v>
      </c>
    </row>
    <row r="19" spans="1:11">
      <c r="A19">
        <v>18</v>
      </c>
      <c r="B19">
        <v>1986</v>
      </c>
      <c r="E19" t="s">
        <v>76</v>
      </c>
      <c r="F19" t="s">
        <v>745</v>
      </c>
      <c r="G19" t="s">
        <v>746</v>
      </c>
      <c r="H19" t="s">
        <v>717</v>
      </c>
      <c r="I19">
        <v>18</v>
      </c>
      <c r="J19">
        <v>1</v>
      </c>
    </row>
    <row r="20" spans="1:11">
      <c r="A20">
        <v>19</v>
      </c>
      <c r="B20">
        <v>1986</v>
      </c>
      <c r="E20" t="s">
        <v>747</v>
      </c>
      <c r="F20" t="s">
        <v>99</v>
      </c>
      <c r="G20" t="s">
        <v>748</v>
      </c>
      <c r="H20" t="s">
        <v>717</v>
      </c>
      <c r="I20">
        <v>18</v>
      </c>
      <c r="J20">
        <v>1</v>
      </c>
      <c r="K20">
        <v>0</v>
      </c>
    </row>
    <row r="21" spans="1:11">
      <c r="A21">
        <v>20</v>
      </c>
      <c r="B21">
        <v>1986</v>
      </c>
      <c r="E21" t="s">
        <v>749</v>
      </c>
      <c r="F21" t="s">
        <v>750</v>
      </c>
      <c r="G21" t="s">
        <v>751</v>
      </c>
      <c r="H21" t="s">
        <v>717</v>
      </c>
      <c r="I21">
        <v>14</v>
      </c>
      <c r="J21">
        <v>1</v>
      </c>
      <c r="K21">
        <v>3</v>
      </c>
    </row>
    <row r="22" spans="1:11">
      <c r="A22">
        <v>21</v>
      </c>
      <c r="B22">
        <v>1987</v>
      </c>
      <c r="E22" t="s">
        <v>752</v>
      </c>
      <c r="F22" t="s">
        <v>102</v>
      </c>
      <c r="G22" t="s">
        <v>155</v>
      </c>
      <c r="H22" t="s">
        <v>724</v>
      </c>
      <c r="I22">
        <v>12</v>
      </c>
      <c r="J22">
        <v>1</v>
      </c>
      <c r="K22">
        <v>0</v>
      </c>
    </row>
    <row r="23" spans="1:11">
      <c r="A23">
        <v>22</v>
      </c>
      <c r="B23">
        <v>1988</v>
      </c>
      <c r="E23" t="s">
        <v>753</v>
      </c>
      <c r="F23" t="s">
        <v>24</v>
      </c>
      <c r="G23" t="s">
        <v>754</v>
      </c>
      <c r="H23" t="s">
        <v>717</v>
      </c>
      <c r="I23" t="s">
        <v>755</v>
      </c>
      <c r="J23">
        <v>1</v>
      </c>
      <c r="K23">
        <v>2</v>
      </c>
    </row>
    <row r="24" spans="1:11">
      <c r="A24">
        <v>23</v>
      </c>
      <c r="B24">
        <v>1988</v>
      </c>
      <c r="E24" t="s">
        <v>756</v>
      </c>
      <c r="F24" t="s">
        <v>169</v>
      </c>
      <c r="G24" t="s">
        <v>757</v>
      </c>
      <c r="H24" t="s">
        <v>710</v>
      </c>
      <c r="I24">
        <v>30</v>
      </c>
      <c r="J24">
        <v>1</v>
      </c>
      <c r="K24">
        <v>6</v>
      </c>
    </row>
    <row r="25" spans="1:11">
      <c r="A25">
        <v>24</v>
      </c>
      <c r="B25">
        <v>1988</v>
      </c>
      <c r="E25" t="s">
        <v>758</v>
      </c>
      <c r="F25" t="s">
        <v>194</v>
      </c>
      <c r="G25" t="s">
        <v>759</v>
      </c>
      <c r="H25" t="s">
        <v>710</v>
      </c>
      <c r="J25">
        <v>1</v>
      </c>
      <c r="K25">
        <v>0</v>
      </c>
    </row>
    <row r="26" spans="1:11">
      <c r="A26">
        <v>25</v>
      </c>
      <c r="B26">
        <v>1988</v>
      </c>
      <c r="E26" t="s">
        <v>205</v>
      </c>
      <c r="F26" t="s">
        <v>169</v>
      </c>
      <c r="G26" t="s">
        <v>760</v>
      </c>
      <c r="H26" t="s">
        <v>710</v>
      </c>
      <c r="I26">
        <v>40</v>
      </c>
      <c r="J26">
        <v>4</v>
      </c>
      <c r="K26">
        <v>2</v>
      </c>
    </row>
    <row r="27" spans="1:11">
      <c r="A27">
        <v>26</v>
      </c>
      <c r="B27">
        <v>1988</v>
      </c>
      <c r="E27" t="s">
        <v>761</v>
      </c>
      <c r="F27" t="s">
        <v>194</v>
      </c>
      <c r="G27" t="s">
        <v>762</v>
      </c>
      <c r="H27" t="s">
        <v>710</v>
      </c>
      <c r="I27">
        <v>19</v>
      </c>
      <c r="J27">
        <v>2</v>
      </c>
      <c r="K27">
        <v>9</v>
      </c>
    </row>
    <row r="28" spans="1:11">
      <c r="A28">
        <v>27</v>
      </c>
      <c r="B28">
        <v>1988</v>
      </c>
      <c r="E28" t="s">
        <v>763</v>
      </c>
      <c r="F28" t="s">
        <v>764</v>
      </c>
      <c r="G28" t="s">
        <v>765</v>
      </c>
      <c r="H28" t="s">
        <v>710</v>
      </c>
      <c r="I28">
        <v>16</v>
      </c>
      <c r="J28">
        <v>1</v>
      </c>
      <c r="K28">
        <v>2</v>
      </c>
    </row>
    <row r="29" spans="1:11">
      <c r="A29">
        <v>28</v>
      </c>
      <c r="B29">
        <v>1989</v>
      </c>
      <c r="E29" t="s">
        <v>766</v>
      </c>
      <c r="F29" t="s">
        <v>76</v>
      </c>
      <c r="G29" t="s">
        <v>767</v>
      </c>
      <c r="H29" t="s">
        <v>710</v>
      </c>
      <c r="I29">
        <v>26</v>
      </c>
      <c r="J29">
        <v>5</v>
      </c>
      <c r="K29">
        <v>30</v>
      </c>
    </row>
    <row r="30" spans="1:11">
      <c r="A30">
        <v>29</v>
      </c>
      <c r="B30">
        <v>1989</v>
      </c>
      <c r="E30" t="s">
        <v>341</v>
      </c>
      <c r="F30" t="s">
        <v>112</v>
      </c>
      <c r="G30" t="s">
        <v>712</v>
      </c>
      <c r="H30" t="s">
        <v>711</v>
      </c>
      <c r="I30">
        <v>25</v>
      </c>
      <c r="J30">
        <v>2</v>
      </c>
      <c r="K30">
        <v>0</v>
      </c>
    </row>
    <row r="31" spans="1:11">
      <c r="A31">
        <v>30</v>
      </c>
      <c r="B31">
        <v>1989</v>
      </c>
      <c r="E31" t="s">
        <v>768</v>
      </c>
      <c r="F31" t="s">
        <v>76</v>
      </c>
      <c r="G31" t="s">
        <v>769</v>
      </c>
      <c r="H31" t="s">
        <v>717</v>
      </c>
      <c r="I31">
        <v>15</v>
      </c>
      <c r="J31">
        <v>0</v>
      </c>
      <c r="K31">
        <v>1</v>
      </c>
    </row>
    <row r="32" spans="1:11">
      <c r="A32">
        <v>31</v>
      </c>
      <c r="B32">
        <v>1990</v>
      </c>
      <c r="E32" t="s">
        <v>715</v>
      </c>
      <c r="F32" t="s">
        <v>377</v>
      </c>
      <c r="G32" t="s">
        <v>770</v>
      </c>
      <c r="H32" t="s">
        <v>717</v>
      </c>
      <c r="I32">
        <v>15</v>
      </c>
      <c r="J32">
        <v>1</v>
      </c>
      <c r="K32">
        <v>0</v>
      </c>
    </row>
    <row r="33" spans="1:11">
      <c r="A33">
        <v>32</v>
      </c>
      <c r="B33">
        <v>1991</v>
      </c>
      <c r="E33" t="s">
        <v>771</v>
      </c>
      <c r="F33" t="s">
        <v>99</v>
      </c>
      <c r="G33" t="s">
        <v>772</v>
      </c>
      <c r="H33" t="s">
        <v>717</v>
      </c>
      <c r="I33">
        <v>15</v>
      </c>
      <c r="J33">
        <v>0</v>
      </c>
    </row>
    <row r="34" spans="1:11">
      <c r="A34">
        <v>33</v>
      </c>
      <c r="B34">
        <v>1991</v>
      </c>
      <c r="E34" t="s">
        <v>773</v>
      </c>
      <c r="F34" t="s">
        <v>76</v>
      </c>
      <c r="G34" t="s">
        <v>774</v>
      </c>
      <c r="H34" t="s">
        <v>724</v>
      </c>
      <c r="J34">
        <v>1</v>
      </c>
      <c r="K34">
        <v>0</v>
      </c>
    </row>
    <row r="35" spans="1:11">
      <c r="A35">
        <v>34</v>
      </c>
      <c r="B35">
        <v>1991</v>
      </c>
      <c r="E35" t="s">
        <v>775</v>
      </c>
      <c r="F35" t="s">
        <v>776</v>
      </c>
      <c r="G35" t="s">
        <v>777</v>
      </c>
      <c r="H35" t="s">
        <v>717</v>
      </c>
      <c r="J35">
        <v>1</v>
      </c>
      <c r="K35">
        <v>0</v>
      </c>
    </row>
    <row r="36" spans="1:11">
      <c r="A36">
        <v>35</v>
      </c>
      <c r="B36">
        <v>1991</v>
      </c>
      <c r="E36" t="s">
        <v>778</v>
      </c>
      <c r="F36" t="s">
        <v>779</v>
      </c>
      <c r="G36" t="s">
        <v>780</v>
      </c>
      <c r="H36" t="s">
        <v>711</v>
      </c>
      <c r="I36">
        <v>28</v>
      </c>
      <c r="J36">
        <v>5</v>
      </c>
      <c r="K36">
        <v>1</v>
      </c>
    </row>
    <row r="37" spans="1:11">
      <c r="A37">
        <v>36</v>
      </c>
      <c r="B37">
        <v>1991</v>
      </c>
      <c r="E37" t="s">
        <v>183</v>
      </c>
      <c r="F37" t="s">
        <v>99</v>
      </c>
      <c r="G37" t="s">
        <v>781</v>
      </c>
      <c r="H37" t="s">
        <v>717</v>
      </c>
      <c r="I37">
        <v>16</v>
      </c>
      <c r="J37">
        <v>0</v>
      </c>
      <c r="K37">
        <v>1</v>
      </c>
    </row>
    <row r="38" spans="1:11">
      <c r="A38">
        <v>37</v>
      </c>
      <c r="B38">
        <v>1992</v>
      </c>
      <c r="E38" t="s">
        <v>782</v>
      </c>
      <c r="F38" t="s">
        <v>76</v>
      </c>
      <c r="G38" t="s">
        <v>783</v>
      </c>
      <c r="H38" t="s">
        <v>717</v>
      </c>
      <c r="I38">
        <v>20</v>
      </c>
      <c r="J38">
        <v>4</v>
      </c>
      <c r="K38">
        <v>10</v>
      </c>
    </row>
    <row r="39" spans="1:11">
      <c r="A39">
        <v>38</v>
      </c>
      <c r="B39">
        <v>1992</v>
      </c>
      <c r="E39" t="s">
        <v>784</v>
      </c>
      <c r="F39" t="s">
        <v>76</v>
      </c>
      <c r="G39" t="s">
        <v>155</v>
      </c>
      <c r="H39" t="s">
        <v>724</v>
      </c>
      <c r="I39">
        <v>14</v>
      </c>
      <c r="J39">
        <v>0</v>
      </c>
      <c r="K39">
        <v>2</v>
      </c>
    </row>
    <row r="40" spans="1:11">
      <c r="A40">
        <v>39</v>
      </c>
      <c r="B40">
        <v>1992</v>
      </c>
      <c r="E40" t="s">
        <v>785</v>
      </c>
      <c r="F40" t="s">
        <v>99</v>
      </c>
      <c r="G40" t="s">
        <v>786</v>
      </c>
      <c r="H40" t="s">
        <v>717</v>
      </c>
      <c r="I40">
        <v>17</v>
      </c>
      <c r="J40">
        <v>0</v>
      </c>
      <c r="K40">
        <v>6</v>
      </c>
    </row>
    <row r="41" spans="1:11">
      <c r="A41">
        <v>40</v>
      </c>
      <c r="B41">
        <v>1992</v>
      </c>
      <c r="E41" t="s">
        <v>787</v>
      </c>
      <c r="F41" t="s">
        <v>788</v>
      </c>
      <c r="G41" t="s">
        <v>789</v>
      </c>
      <c r="H41" t="s">
        <v>711</v>
      </c>
      <c r="I41">
        <v>43</v>
      </c>
      <c r="J41">
        <v>0</v>
      </c>
      <c r="K41">
        <v>0</v>
      </c>
    </row>
    <row r="42" spans="1:11">
      <c r="A42">
        <v>41</v>
      </c>
      <c r="B42">
        <v>1992</v>
      </c>
      <c r="E42" t="s">
        <v>790</v>
      </c>
      <c r="F42" t="s">
        <v>791</v>
      </c>
      <c r="G42" t="s">
        <v>792</v>
      </c>
      <c r="H42" t="s">
        <v>711</v>
      </c>
      <c r="I42">
        <v>18</v>
      </c>
      <c r="J42">
        <v>2</v>
      </c>
      <c r="K42">
        <v>4</v>
      </c>
    </row>
    <row r="43" spans="1:11">
      <c r="A43">
        <v>42</v>
      </c>
      <c r="B43">
        <v>1993</v>
      </c>
      <c r="E43" t="s">
        <v>793</v>
      </c>
      <c r="F43" t="s">
        <v>37</v>
      </c>
      <c r="G43" t="s">
        <v>794</v>
      </c>
      <c r="H43" t="s">
        <v>717</v>
      </c>
      <c r="I43">
        <v>17</v>
      </c>
      <c r="J43">
        <v>2</v>
      </c>
      <c r="K43">
        <v>0</v>
      </c>
    </row>
    <row r="44" spans="1:11">
      <c r="A44">
        <v>43</v>
      </c>
      <c r="B44">
        <v>1993</v>
      </c>
      <c r="E44" t="s">
        <v>795</v>
      </c>
      <c r="F44" t="s">
        <v>727</v>
      </c>
      <c r="G44" t="s">
        <v>796</v>
      </c>
      <c r="H44" t="s">
        <v>717</v>
      </c>
      <c r="I44">
        <v>17</v>
      </c>
      <c r="J44">
        <v>1</v>
      </c>
      <c r="K44">
        <v>1</v>
      </c>
    </row>
    <row r="45" spans="1:11">
      <c r="A45">
        <v>44</v>
      </c>
      <c r="B45">
        <v>1993</v>
      </c>
      <c r="E45" t="s">
        <v>216</v>
      </c>
      <c r="F45" t="s">
        <v>76</v>
      </c>
      <c r="G45" t="s">
        <v>797</v>
      </c>
      <c r="H45" t="s">
        <v>717</v>
      </c>
      <c r="I45">
        <v>15</v>
      </c>
      <c r="J45">
        <v>1</v>
      </c>
    </row>
    <row r="46" spans="1:11">
      <c r="A46">
        <v>45</v>
      </c>
      <c r="B46">
        <v>1993</v>
      </c>
      <c r="E46" t="s">
        <v>798</v>
      </c>
      <c r="F46" t="s">
        <v>103</v>
      </c>
      <c r="G46" t="s">
        <v>799</v>
      </c>
      <c r="H46" t="s">
        <v>717</v>
      </c>
      <c r="I46">
        <v>15</v>
      </c>
      <c r="J46">
        <v>1</v>
      </c>
      <c r="K46">
        <v>1</v>
      </c>
    </row>
    <row r="47" spans="1:11">
      <c r="A47">
        <v>46</v>
      </c>
      <c r="B47">
        <v>1993</v>
      </c>
      <c r="E47" t="s">
        <v>800</v>
      </c>
      <c r="F47" t="s">
        <v>91</v>
      </c>
      <c r="G47" t="s">
        <v>801</v>
      </c>
      <c r="H47" t="s">
        <v>711</v>
      </c>
      <c r="I47">
        <v>28</v>
      </c>
      <c r="J47">
        <v>1</v>
      </c>
      <c r="K47">
        <v>2</v>
      </c>
    </row>
    <row r="48" spans="1:11">
      <c r="A48">
        <v>47</v>
      </c>
      <c r="B48">
        <v>1993</v>
      </c>
      <c r="E48" t="s">
        <v>802</v>
      </c>
      <c r="F48" t="s">
        <v>740</v>
      </c>
      <c r="G48" t="s">
        <v>803</v>
      </c>
      <c r="H48" t="s">
        <v>724</v>
      </c>
      <c r="I48">
        <v>29</v>
      </c>
      <c r="J48">
        <v>0</v>
      </c>
      <c r="K48">
        <v>4</v>
      </c>
    </row>
    <row r="49" spans="1:11">
      <c r="A49">
        <v>48</v>
      </c>
      <c r="B49">
        <v>1993</v>
      </c>
      <c r="E49" t="s">
        <v>804</v>
      </c>
      <c r="F49" t="s">
        <v>805</v>
      </c>
      <c r="G49" t="s">
        <v>806</v>
      </c>
      <c r="H49" t="s">
        <v>717</v>
      </c>
      <c r="I49">
        <v>21</v>
      </c>
      <c r="J49">
        <v>1</v>
      </c>
      <c r="K49">
        <v>0</v>
      </c>
    </row>
    <row r="50" spans="1:11">
      <c r="A50">
        <v>49</v>
      </c>
      <c r="B50">
        <v>1993</v>
      </c>
      <c r="E50" t="s">
        <v>807</v>
      </c>
      <c r="F50" t="s">
        <v>176</v>
      </c>
      <c r="G50" t="s">
        <v>808</v>
      </c>
      <c r="H50" t="s">
        <v>717</v>
      </c>
      <c r="I50">
        <v>49</v>
      </c>
      <c r="J50">
        <v>1</v>
      </c>
      <c r="K50">
        <v>2</v>
      </c>
    </row>
    <row r="51" spans="1:11">
      <c r="A51">
        <v>50</v>
      </c>
      <c r="B51">
        <v>1994</v>
      </c>
      <c r="E51" t="s">
        <v>341</v>
      </c>
      <c r="F51" t="s">
        <v>112</v>
      </c>
      <c r="G51" t="s">
        <v>809</v>
      </c>
      <c r="H51" t="s">
        <v>724</v>
      </c>
      <c r="I51">
        <v>24</v>
      </c>
      <c r="J51">
        <v>1</v>
      </c>
    </row>
    <row r="52" spans="1:11">
      <c r="A52">
        <v>51</v>
      </c>
      <c r="B52">
        <v>1994</v>
      </c>
      <c r="E52" t="s">
        <v>341</v>
      </c>
      <c r="F52" t="s">
        <v>112</v>
      </c>
      <c r="G52" t="s">
        <v>810</v>
      </c>
      <c r="H52" t="s">
        <v>717</v>
      </c>
      <c r="I52">
        <v>19</v>
      </c>
      <c r="J52">
        <v>1</v>
      </c>
      <c r="K52">
        <v>1</v>
      </c>
    </row>
    <row r="53" spans="1:11">
      <c r="A53">
        <v>52</v>
      </c>
      <c r="B53">
        <v>1994</v>
      </c>
      <c r="E53" t="s">
        <v>811</v>
      </c>
      <c r="F53" t="s">
        <v>103</v>
      </c>
      <c r="G53" t="s">
        <v>812</v>
      </c>
      <c r="H53" t="s">
        <v>717</v>
      </c>
      <c r="I53">
        <v>15</v>
      </c>
      <c r="J53">
        <v>0</v>
      </c>
    </row>
    <row r="54" spans="1:11">
      <c r="A54">
        <v>53</v>
      </c>
      <c r="B54">
        <v>1994</v>
      </c>
      <c r="E54" t="s">
        <v>813</v>
      </c>
      <c r="F54" t="s">
        <v>37</v>
      </c>
      <c r="G54" t="s">
        <v>814</v>
      </c>
      <c r="H54" t="s">
        <v>717</v>
      </c>
      <c r="I54">
        <v>17</v>
      </c>
      <c r="J54">
        <v>4</v>
      </c>
    </row>
    <row r="55" spans="1:11">
      <c r="A55">
        <v>54</v>
      </c>
      <c r="B55">
        <v>1994</v>
      </c>
      <c r="E55" t="s">
        <v>815</v>
      </c>
      <c r="F55" t="s">
        <v>76</v>
      </c>
      <c r="G55" t="s">
        <v>816</v>
      </c>
      <c r="H55" t="s">
        <v>717</v>
      </c>
      <c r="J55">
        <v>1</v>
      </c>
    </row>
    <row r="56" spans="1:11">
      <c r="A56">
        <v>55</v>
      </c>
      <c r="B56">
        <v>1994</v>
      </c>
      <c r="E56" t="s">
        <v>137</v>
      </c>
      <c r="F56" t="s">
        <v>41</v>
      </c>
      <c r="G56" t="s">
        <v>817</v>
      </c>
      <c r="H56" t="s">
        <v>717</v>
      </c>
      <c r="I56">
        <v>16</v>
      </c>
      <c r="J56">
        <v>1</v>
      </c>
      <c r="K56">
        <v>0</v>
      </c>
    </row>
    <row r="57" spans="1:11">
      <c r="A57">
        <v>56</v>
      </c>
      <c r="B57">
        <v>1994</v>
      </c>
      <c r="E57" t="s">
        <v>818</v>
      </c>
      <c r="F57" t="s">
        <v>76</v>
      </c>
      <c r="G57" t="s">
        <v>819</v>
      </c>
      <c r="H57" t="s">
        <v>710</v>
      </c>
      <c r="I57">
        <v>14</v>
      </c>
      <c r="J57">
        <v>1</v>
      </c>
      <c r="K57">
        <v>0</v>
      </c>
    </row>
    <row r="58" spans="1:11">
      <c r="A58">
        <v>57</v>
      </c>
      <c r="B58">
        <v>1994</v>
      </c>
      <c r="E58" t="s">
        <v>820</v>
      </c>
      <c r="F58" t="s">
        <v>821</v>
      </c>
      <c r="G58" t="s">
        <v>822</v>
      </c>
      <c r="H58" t="s">
        <v>724</v>
      </c>
      <c r="I58">
        <v>34</v>
      </c>
      <c r="J58">
        <v>1</v>
      </c>
      <c r="K58">
        <v>3</v>
      </c>
    </row>
    <row r="59" spans="1:11">
      <c r="A59">
        <v>58</v>
      </c>
      <c r="B59">
        <v>1995</v>
      </c>
      <c r="E59" t="s">
        <v>112</v>
      </c>
      <c r="F59" t="s">
        <v>823</v>
      </c>
      <c r="G59" t="s">
        <v>824</v>
      </c>
      <c r="H59" t="s">
        <v>717</v>
      </c>
      <c r="I59">
        <v>14</v>
      </c>
      <c r="J59">
        <v>1</v>
      </c>
      <c r="K59">
        <v>0</v>
      </c>
    </row>
    <row r="60" spans="1:11">
      <c r="A60">
        <v>59</v>
      </c>
      <c r="B60">
        <v>1995</v>
      </c>
      <c r="E60" t="s">
        <v>825</v>
      </c>
      <c r="F60" t="s">
        <v>41</v>
      </c>
      <c r="G60" t="s">
        <v>826</v>
      </c>
      <c r="H60" t="s">
        <v>711</v>
      </c>
      <c r="J60">
        <v>2</v>
      </c>
    </row>
    <row r="61" spans="1:11">
      <c r="A61">
        <v>60</v>
      </c>
      <c r="B61">
        <v>1995</v>
      </c>
      <c r="E61" t="s">
        <v>727</v>
      </c>
      <c r="F61" t="s">
        <v>727</v>
      </c>
      <c r="G61" t="s">
        <v>827</v>
      </c>
      <c r="H61" t="s">
        <v>711</v>
      </c>
      <c r="I61">
        <v>29</v>
      </c>
      <c r="J61">
        <v>1</v>
      </c>
      <c r="K61">
        <v>4</v>
      </c>
    </row>
    <row r="62" spans="1:11">
      <c r="A62">
        <v>61</v>
      </c>
      <c r="B62">
        <v>1995</v>
      </c>
      <c r="E62" t="s">
        <v>828</v>
      </c>
      <c r="F62" t="s">
        <v>99</v>
      </c>
      <c r="G62" t="s">
        <v>829</v>
      </c>
      <c r="H62" t="s">
        <v>724</v>
      </c>
      <c r="I62">
        <v>12</v>
      </c>
      <c r="J62">
        <v>1</v>
      </c>
      <c r="K62">
        <v>0</v>
      </c>
    </row>
    <row r="63" spans="1:11">
      <c r="A63">
        <v>62</v>
      </c>
      <c r="B63">
        <v>1995</v>
      </c>
      <c r="E63" t="s">
        <v>830</v>
      </c>
      <c r="F63" t="s">
        <v>194</v>
      </c>
      <c r="G63" t="s">
        <v>831</v>
      </c>
      <c r="H63" t="s">
        <v>717</v>
      </c>
      <c r="I63">
        <v>16</v>
      </c>
      <c r="J63">
        <v>2</v>
      </c>
      <c r="K63">
        <v>1</v>
      </c>
    </row>
    <row r="64" spans="1:11">
      <c r="A64">
        <v>63</v>
      </c>
      <c r="B64">
        <v>1995</v>
      </c>
      <c r="E64" t="s">
        <v>832</v>
      </c>
      <c r="F64" t="s">
        <v>127</v>
      </c>
      <c r="G64" t="s">
        <v>833</v>
      </c>
      <c r="H64" t="s">
        <v>717</v>
      </c>
      <c r="I64">
        <v>17</v>
      </c>
      <c r="J64">
        <v>2</v>
      </c>
      <c r="K64">
        <v>1</v>
      </c>
    </row>
    <row r="65" spans="1:11">
      <c r="A65">
        <v>64</v>
      </c>
      <c r="B65">
        <v>1996</v>
      </c>
      <c r="E65" t="s">
        <v>834</v>
      </c>
      <c r="F65" t="s">
        <v>112</v>
      </c>
      <c r="G65" t="s">
        <v>835</v>
      </c>
      <c r="H65" t="s">
        <v>724</v>
      </c>
      <c r="I65">
        <v>14</v>
      </c>
      <c r="J65">
        <v>3</v>
      </c>
      <c r="K65">
        <v>1</v>
      </c>
    </row>
    <row r="66" spans="1:11">
      <c r="A66">
        <v>65</v>
      </c>
      <c r="B66">
        <v>1996</v>
      </c>
      <c r="E66" t="s">
        <v>836</v>
      </c>
      <c r="F66" t="s">
        <v>76</v>
      </c>
      <c r="G66" t="s">
        <v>837</v>
      </c>
      <c r="H66" t="s">
        <v>717</v>
      </c>
      <c r="I66">
        <v>16</v>
      </c>
      <c r="J66">
        <v>0</v>
      </c>
      <c r="K66">
        <v>3</v>
      </c>
    </row>
    <row r="67" spans="1:11">
      <c r="A67">
        <v>66</v>
      </c>
      <c r="B67">
        <v>1996</v>
      </c>
      <c r="E67" t="s">
        <v>838</v>
      </c>
      <c r="F67" t="s">
        <v>102</v>
      </c>
      <c r="G67" t="s">
        <v>839</v>
      </c>
      <c r="I67" t="s">
        <v>840</v>
      </c>
      <c r="J67">
        <v>1</v>
      </c>
      <c r="K67">
        <v>0</v>
      </c>
    </row>
    <row r="68" spans="1:11">
      <c r="A68">
        <v>67</v>
      </c>
      <c r="B68">
        <v>1996</v>
      </c>
      <c r="E68" t="s">
        <v>120</v>
      </c>
      <c r="F68" t="s">
        <v>76</v>
      </c>
      <c r="G68" t="s">
        <v>841</v>
      </c>
      <c r="H68" t="s">
        <v>711</v>
      </c>
      <c r="I68">
        <v>36</v>
      </c>
      <c r="J68">
        <v>3</v>
      </c>
      <c r="K68">
        <v>0</v>
      </c>
    </row>
    <row r="69" spans="1:11">
      <c r="A69">
        <v>68</v>
      </c>
      <c r="B69">
        <v>1996</v>
      </c>
      <c r="E69" t="s">
        <v>842</v>
      </c>
      <c r="F69" t="s">
        <v>103</v>
      </c>
      <c r="G69" t="s">
        <v>843</v>
      </c>
      <c r="I69">
        <v>16</v>
      </c>
      <c r="J69">
        <v>1</v>
      </c>
      <c r="K69">
        <v>0</v>
      </c>
    </row>
    <row r="70" spans="1:11">
      <c r="A70">
        <v>69</v>
      </c>
      <c r="B70">
        <v>1996</v>
      </c>
      <c r="E70" t="s">
        <v>844</v>
      </c>
      <c r="F70" t="s">
        <v>845</v>
      </c>
      <c r="G70" t="s">
        <v>846</v>
      </c>
      <c r="H70" t="s">
        <v>717</v>
      </c>
      <c r="I70">
        <v>16</v>
      </c>
      <c r="J70">
        <v>1</v>
      </c>
      <c r="K70">
        <v>0</v>
      </c>
    </row>
    <row r="71" spans="1:11">
      <c r="A71">
        <v>70</v>
      </c>
      <c r="B71">
        <v>1996</v>
      </c>
      <c r="E71" t="s">
        <v>847</v>
      </c>
      <c r="F71" t="s">
        <v>33</v>
      </c>
      <c r="G71" t="s">
        <v>848</v>
      </c>
      <c r="H71" t="s">
        <v>711</v>
      </c>
      <c r="I71">
        <v>19</v>
      </c>
      <c r="J71">
        <v>1</v>
      </c>
      <c r="K71">
        <v>1</v>
      </c>
    </row>
    <row r="72" spans="1:11">
      <c r="A72">
        <v>71</v>
      </c>
      <c r="B72">
        <v>1996</v>
      </c>
      <c r="E72" t="s">
        <v>351</v>
      </c>
      <c r="F72" t="s">
        <v>118</v>
      </c>
      <c r="G72" t="s">
        <v>352</v>
      </c>
      <c r="H72" t="s">
        <v>711</v>
      </c>
      <c r="I72">
        <v>19</v>
      </c>
      <c r="J72">
        <v>1</v>
      </c>
      <c r="K72">
        <v>0</v>
      </c>
    </row>
    <row r="73" spans="1:11">
      <c r="A73">
        <v>72</v>
      </c>
      <c r="B73">
        <v>1997</v>
      </c>
      <c r="E73" t="s">
        <v>849</v>
      </c>
      <c r="F73" t="s">
        <v>24</v>
      </c>
      <c r="G73" t="s">
        <v>850</v>
      </c>
      <c r="H73" t="s">
        <v>724</v>
      </c>
      <c r="I73">
        <v>13</v>
      </c>
      <c r="J73">
        <v>1</v>
      </c>
      <c r="K73">
        <v>0</v>
      </c>
    </row>
    <row r="74" spans="1:11">
      <c r="A74">
        <v>73</v>
      </c>
      <c r="B74">
        <v>1997</v>
      </c>
      <c r="E74" t="s">
        <v>851</v>
      </c>
      <c r="F74" t="s">
        <v>852</v>
      </c>
      <c r="G74" t="s">
        <v>853</v>
      </c>
      <c r="H74" t="s">
        <v>717</v>
      </c>
      <c r="I74">
        <v>16</v>
      </c>
      <c r="J74">
        <v>2</v>
      </c>
      <c r="K74">
        <v>2</v>
      </c>
    </row>
    <row r="75" spans="1:11">
      <c r="A75">
        <v>74</v>
      </c>
      <c r="B75">
        <v>1997</v>
      </c>
      <c r="E75" t="s">
        <v>854</v>
      </c>
      <c r="F75" t="s">
        <v>49</v>
      </c>
      <c r="G75" t="s">
        <v>855</v>
      </c>
      <c r="H75" t="s">
        <v>717</v>
      </c>
      <c r="I75">
        <v>16</v>
      </c>
      <c r="J75">
        <v>3</v>
      </c>
      <c r="K75">
        <v>7</v>
      </c>
    </row>
    <row r="76" spans="1:11">
      <c r="A76">
        <v>75</v>
      </c>
      <c r="B76">
        <v>1997</v>
      </c>
      <c r="E76" t="s">
        <v>856</v>
      </c>
      <c r="F76" t="s">
        <v>76</v>
      </c>
      <c r="G76" t="s">
        <v>857</v>
      </c>
      <c r="H76" t="s">
        <v>717</v>
      </c>
      <c r="I76">
        <v>21</v>
      </c>
      <c r="J76">
        <v>1</v>
      </c>
      <c r="K76">
        <v>0</v>
      </c>
    </row>
    <row r="77" spans="1:11">
      <c r="A77">
        <v>76</v>
      </c>
      <c r="B77">
        <v>1997</v>
      </c>
      <c r="E77" t="s">
        <v>858</v>
      </c>
      <c r="F77" t="s">
        <v>37</v>
      </c>
      <c r="G77" t="s">
        <v>859</v>
      </c>
      <c r="H77" t="s">
        <v>717</v>
      </c>
      <c r="I77">
        <v>14</v>
      </c>
      <c r="J77">
        <v>3</v>
      </c>
      <c r="K77">
        <v>5</v>
      </c>
    </row>
    <row r="78" spans="1:11">
      <c r="A78">
        <v>77</v>
      </c>
      <c r="B78">
        <v>1997</v>
      </c>
      <c r="E78" t="s">
        <v>860</v>
      </c>
      <c r="F78" t="s">
        <v>719</v>
      </c>
      <c r="G78" t="s">
        <v>861</v>
      </c>
      <c r="H78" t="s">
        <v>717</v>
      </c>
      <c r="I78">
        <v>14</v>
      </c>
      <c r="J78">
        <v>2</v>
      </c>
      <c r="K78">
        <v>0</v>
      </c>
    </row>
    <row r="79" spans="1:11">
      <c r="A79">
        <v>78</v>
      </c>
      <c r="B79">
        <v>1998</v>
      </c>
      <c r="E79" t="s">
        <v>862</v>
      </c>
      <c r="F79" t="s">
        <v>719</v>
      </c>
      <c r="G79" t="s">
        <v>863</v>
      </c>
      <c r="H79" t="s">
        <v>724</v>
      </c>
      <c r="I79" t="s">
        <v>864</v>
      </c>
      <c r="J79">
        <v>5</v>
      </c>
      <c r="K79">
        <v>11</v>
      </c>
    </row>
    <row r="80" spans="1:11">
      <c r="A80">
        <v>79</v>
      </c>
      <c r="B80">
        <v>1998</v>
      </c>
      <c r="E80" t="s">
        <v>865</v>
      </c>
      <c r="F80" t="s">
        <v>33</v>
      </c>
      <c r="G80" t="s">
        <v>866</v>
      </c>
      <c r="H80" t="s">
        <v>724</v>
      </c>
      <c r="I80">
        <v>14</v>
      </c>
      <c r="J80">
        <v>1</v>
      </c>
      <c r="K80">
        <v>3</v>
      </c>
    </row>
    <row r="81" spans="1:11">
      <c r="A81">
        <v>80</v>
      </c>
      <c r="B81">
        <v>1998</v>
      </c>
      <c r="E81" t="s">
        <v>867</v>
      </c>
      <c r="F81" t="s">
        <v>127</v>
      </c>
      <c r="G81" t="s">
        <v>868</v>
      </c>
      <c r="H81" t="s">
        <v>717</v>
      </c>
      <c r="I81">
        <v>18</v>
      </c>
      <c r="J81">
        <v>1</v>
      </c>
      <c r="K81">
        <v>0</v>
      </c>
    </row>
    <row r="82" spans="1:11">
      <c r="A82">
        <v>81</v>
      </c>
      <c r="B82">
        <v>1998</v>
      </c>
      <c r="E82" t="s">
        <v>869</v>
      </c>
      <c r="F82" t="s">
        <v>272</v>
      </c>
      <c r="G82" t="s">
        <v>870</v>
      </c>
      <c r="H82" t="s">
        <v>717</v>
      </c>
      <c r="I82">
        <v>15</v>
      </c>
      <c r="J82">
        <v>4</v>
      </c>
      <c r="K82">
        <v>22</v>
      </c>
    </row>
    <row r="83" spans="1:11">
      <c r="A83">
        <v>82</v>
      </c>
      <c r="B83">
        <v>1998</v>
      </c>
      <c r="E83" t="s">
        <v>146</v>
      </c>
      <c r="F83" t="s">
        <v>76</v>
      </c>
      <c r="G83" t="s">
        <v>871</v>
      </c>
      <c r="H83" t="s">
        <v>711</v>
      </c>
      <c r="I83">
        <v>50</v>
      </c>
      <c r="J83">
        <v>1</v>
      </c>
      <c r="K83">
        <v>0</v>
      </c>
    </row>
    <row r="84" spans="1:11">
      <c r="A84">
        <v>83</v>
      </c>
      <c r="B84">
        <v>1999</v>
      </c>
      <c r="E84" t="s">
        <v>872</v>
      </c>
      <c r="F84" t="s">
        <v>103</v>
      </c>
      <c r="G84" t="s">
        <v>868</v>
      </c>
      <c r="H84" t="s">
        <v>717</v>
      </c>
      <c r="I84" t="s">
        <v>873</v>
      </c>
      <c r="J84">
        <v>0</v>
      </c>
      <c r="K84">
        <v>0</v>
      </c>
    </row>
    <row r="85" spans="1:11">
      <c r="A85">
        <v>84</v>
      </c>
      <c r="B85">
        <v>1999</v>
      </c>
      <c r="E85" t="s">
        <v>874</v>
      </c>
      <c r="F85" t="s">
        <v>169</v>
      </c>
      <c r="G85" t="s">
        <v>875</v>
      </c>
      <c r="H85" t="s">
        <v>717</v>
      </c>
      <c r="I85">
        <v>15</v>
      </c>
      <c r="J85">
        <v>1</v>
      </c>
      <c r="K85">
        <v>0</v>
      </c>
    </row>
    <row r="86" spans="1:11">
      <c r="A86">
        <v>85</v>
      </c>
      <c r="B86">
        <v>1999</v>
      </c>
      <c r="E86" t="s">
        <v>721</v>
      </c>
      <c r="F86" t="s">
        <v>192</v>
      </c>
      <c r="G86" t="s">
        <v>876</v>
      </c>
      <c r="H86" t="s">
        <v>717</v>
      </c>
      <c r="I86" t="s">
        <v>877</v>
      </c>
      <c r="J86">
        <v>13</v>
      </c>
      <c r="K86">
        <v>23</v>
      </c>
    </row>
    <row r="87" spans="1:11">
      <c r="A87">
        <v>86</v>
      </c>
      <c r="B87">
        <v>1999</v>
      </c>
      <c r="E87" t="s">
        <v>878</v>
      </c>
      <c r="F87" t="s">
        <v>103</v>
      </c>
      <c r="G87" t="s">
        <v>879</v>
      </c>
      <c r="H87" t="s">
        <v>717</v>
      </c>
      <c r="I87">
        <v>15</v>
      </c>
      <c r="J87">
        <v>0</v>
      </c>
      <c r="K87">
        <v>6</v>
      </c>
    </row>
    <row r="88" spans="1:11">
      <c r="A88">
        <v>87</v>
      </c>
      <c r="B88">
        <v>1999</v>
      </c>
      <c r="E88" t="s">
        <v>880</v>
      </c>
      <c r="F88" t="s">
        <v>69</v>
      </c>
      <c r="G88" t="s">
        <v>881</v>
      </c>
      <c r="H88" t="s">
        <v>724</v>
      </c>
      <c r="I88">
        <v>12</v>
      </c>
      <c r="J88">
        <v>0</v>
      </c>
      <c r="K88">
        <v>1</v>
      </c>
    </row>
    <row r="89" spans="1:11">
      <c r="A89">
        <v>88</v>
      </c>
      <c r="B89">
        <v>1999</v>
      </c>
      <c r="E89" t="s">
        <v>882</v>
      </c>
      <c r="F89" t="s">
        <v>883</v>
      </c>
      <c r="G89" t="s">
        <v>884</v>
      </c>
      <c r="H89" t="s">
        <v>724</v>
      </c>
      <c r="I89">
        <v>13</v>
      </c>
      <c r="J89">
        <v>0</v>
      </c>
      <c r="K89">
        <v>4</v>
      </c>
    </row>
    <row r="90" spans="1:11">
      <c r="A90">
        <v>89</v>
      </c>
      <c r="B90">
        <v>2000</v>
      </c>
      <c r="E90" t="s">
        <v>885</v>
      </c>
      <c r="F90" t="s">
        <v>176</v>
      </c>
      <c r="G90" t="s">
        <v>886</v>
      </c>
      <c r="H90" t="s">
        <v>710</v>
      </c>
      <c r="I90">
        <v>6</v>
      </c>
      <c r="J90">
        <v>1</v>
      </c>
      <c r="K90">
        <v>0</v>
      </c>
    </row>
    <row r="91" spans="1:11">
      <c r="A91">
        <v>90</v>
      </c>
      <c r="B91">
        <v>2000</v>
      </c>
      <c r="E91" t="s">
        <v>887</v>
      </c>
      <c r="F91" t="s">
        <v>24</v>
      </c>
      <c r="G91" t="s">
        <v>888</v>
      </c>
      <c r="H91" t="s">
        <v>724</v>
      </c>
      <c r="I91">
        <v>13</v>
      </c>
      <c r="J91">
        <v>1</v>
      </c>
      <c r="K91">
        <v>0</v>
      </c>
    </row>
    <row r="92" spans="1:11">
      <c r="A92">
        <v>91</v>
      </c>
      <c r="B92">
        <v>2000</v>
      </c>
      <c r="E92" t="s">
        <v>341</v>
      </c>
      <c r="F92" t="s">
        <v>112</v>
      </c>
      <c r="G92" t="s">
        <v>889</v>
      </c>
      <c r="H92" t="s">
        <v>711</v>
      </c>
      <c r="I92">
        <v>42</v>
      </c>
      <c r="J92">
        <v>1</v>
      </c>
      <c r="K92">
        <v>0</v>
      </c>
    </row>
    <row r="93" spans="1:11">
      <c r="A93">
        <v>92</v>
      </c>
      <c r="B93">
        <v>2000</v>
      </c>
      <c r="E93" t="s">
        <v>867</v>
      </c>
      <c r="F93" t="s">
        <v>719</v>
      </c>
      <c r="G93" t="s">
        <v>890</v>
      </c>
      <c r="H93" t="s">
        <v>711</v>
      </c>
      <c r="I93">
        <v>37</v>
      </c>
      <c r="J93">
        <v>1</v>
      </c>
      <c r="K93">
        <v>0</v>
      </c>
    </row>
    <row r="94" spans="1:11">
      <c r="A94">
        <v>93</v>
      </c>
      <c r="B94">
        <v>2000</v>
      </c>
      <c r="E94" t="s">
        <v>891</v>
      </c>
      <c r="F94" t="s">
        <v>821</v>
      </c>
      <c r="G94" t="s">
        <v>892</v>
      </c>
      <c r="H94" t="s">
        <v>710</v>
      </c>
      <c r="I94">
        <v>66</v>
      </c>
      <c r="J94">
        <v>2</v>
      </c>
      <c r="K94">
        <v>0</v>
      </c>
    </row>
    <row r="95" spans="1:11">
      <c r="A95">
        <v>94</v>
      </c>
      <c r="B95">
        <v>2000</v>
      </c>
      <c r="E95" t="s">
        <v>893</v>
      </c>
      <c r="F95" t="s">
        <v>727</v>
      </c>
      <c r="G95" t="s">
        <v>894</v>
      </c>
      <c r="H95" t="s">
        <v>717</v>
      </c>
      <c r="I95" t="s">
        <v>895</v>
      </c>
      <c r="J95">
        <v>1</v>
      </c>
      <c r="K95">
        <v>0</v>
      </c>
    </row>
    <row r="96" spans="1:11">
      <c r="A96">
        <v>95</v>
      </c>
      <c r="B96">
        <v>2001</v>
      </c>
      <c r="E96" t="s">
        <v>896</v>
      </c>
      <c r="F96" t="s">
        <v>727</v>
      </c>
      <c r="G96" t="s">
        <v>897</v>
      </c>
      <c r="H96" t="s">
        <v>717</v>
      </c>
      <c r="I96">
        <v>18</v>
      </c>
      <c r="J96">
        <v>0</v>
      </c>
      <c r="K96">
        <v>0</v>
      </c>
    </row>
    <row r="97" spans="1:11">
      <c r="A97">
        <v>96</v>
      </c>
      <c r="B97">
        <v>2001</v>
      </c>
      <c r="E97" t="s">
        <v>120</v>
      </c>
      <c r="F97" t="s">
        <v>76</v>
      </c>
      <c r="G97" t="s">
        <v>26</v>
      </c>
      <c r="H97" t="s">
        <v>717</v>
      </c>
      <c r="I97">
        <v>18</v>
      </c>
      <c r="J97">
        <v>0</v>
      </c>
      <c r="K97">
        <v>0</v>
      </c>
    </row>
    <row r="98" spans="1:11">
      <c r="A98">
        <v>97</v>
      </c>
      <c r="B98">
        <v>2001</v>
      </c>
      <c r="E98" t="s">
        <v>898</v>
      </c>
      <c r="F98" t="s">
        <v>76</v>
      </c>
      <c r="G98" t="s">
        <v>899</v>
      </c>
      <c r="H98" t="s">
        <v>717</v>
      </c>
      <c r="I98">
        <v>15</v>
      </c>
      <c r="J98">
        <v>2</v>
      </c>
      <c r="K98">
        <v>13</v>
      </c>
    </row>
    <row r="99" spans="1:11">
      <c r="A99">
        <v>98</v>
      </c>
      <c r="B99">
        <v>2001</v>
      </c>
      <c r="E99" t="s">
        <v>900</v>
      </c>
      <c r="F99" t="s">
        <v>33</v>
      </c>
      <c r="G99" t="s">
        <v>901</v>
      </c>
      <c r="H99" t="s">
        <v>717</v>
      </c>
      <c r="I99">
        <v>14</v>
      </c>
      <c r="J99">
        <v>0</v>
      </c>
      <c r="K99">
        <v>1</v>
      </c>
    </row>
    <row r="100" spans="1:11">
      <c r="A100">
        <v>99</v>
      </c>
      <c r="B100">
        <v>2001</v>
      </c>
      <c r="E100" t="s">
        <v>902</v>
      </c>
      <c r="F100" t="s">
        <v>76</v>
      </c>
      <c r="G100" t="s">
        <v>903</v>
      </c>
      <c r="H100" t="s">
        <v>717</v>
      </c>
      <c r="I100">
        <v>18</v>
      </c>
      <c r="J100">
        <v>0</v>
      </c>
      <c r="K100">
        <v>5</v>
      </c>
    </row>
    <row r="101" spans="1:11">
      <c r="A101">
        <v>100</v>
      </c>
      <c r="B101">
        <v>2001</v>
      </c>
      <c r="E101" t="s">
        <v>904</v>
      </c>
      <c r="F101" t="s">
        <v>99</v>
      </c>
      <c r="G101" t="s">
        <v>26</v>
      </c>
      <c r="H101" t="s">
        <v>717</v>
      </c>
      <c r="I101">
        <v>17</v>
      </c>
      <c r="J101">
        <v>0</v>
      </c>
      <c r="K101">
        <v>0</v>
      </c>
    </row>
    <row r="102" spans="1:11">
      <c r="A102">
        <v>101</v>
      </c>
      <c r="B102">
        <v>2001</v>
      </c>
      <c r="E102" t="s">
        <v>905</v>
      </c>
      <c r="F102" t="s">
        <v>176</v>
      </c>
      <c r="G102" t="s">
        <v>906</v>
      </c>
      <c r="H102" t="s">
        <v>717</v>
      </c>
      <c r="I102">
        <v>17</v>
      </c>
      <c r="J102">
        <v>0</v>
      </c>
      <c r="K102">
        <v>0</v>
      </c>
    </row>
    <row r="103" spans="1:11">
      <c r="A103">
        <v>102</v>
      </c>
      <c r="B103">
        <v>2001</v>
      </c>
      <c r="E103" t="s">
        <v>907</v>
      </c>
      <c r="F103" t="s">
        <v>118</v>
      </c>
      <c r="G103" t="s">
        <v>908</v>
      </c>
      <c r="H103" t="s">
        <v>717</v>
      </c>
      <c r="I103">
        <v>17</v>
      </c>
      <c r="J103">
        <v>1</v>
      </c>
      <c r="K103">
        <v>0</v>
      </c>
    </row>
    <row r="104" spans="1:11">
      <c r="A104">
        <v>103</v>
      </c>
      <c r="B104">
        <v>2001</v>
      </c>
      <c r="E104" t="s">
        <v>909</v>
      </c>
      <c r="F104" t="s">
        <v>112</v>
      </c>
      <c r="G104" t="s">
        <v>910</v>
      </c>
      <c r="H104" t="s">
        <v>711</v>
      </c>
      <c r="I104">
        <v>55</v>
      </c>
      <c r="J104">
        <v>1</v>
      </c>
      <c r="K104">
        <v>0</v>
      </c>
    </row>
    <row r="105" spans="1:11">
      <c r="A105">
        <v>104</v>
      </c>
      <c r="B105">
        <v>2002</v>
      </c>
      <c r="E105" t="s">
        <v>727</v>
      </c>
      <c r="F105" t="s">
        <v>727</v>
      </c>
      <c r="G105" t="s">
        <v>911</v>
      </c>
      <c r="H105" t="s">
        <v>724</v>
      </c>
      <c r="I105">
        <v>17</v>
      </c>
      <c r="J105">
        <v>0</v>
      </c>
      <c r="K105">
        <v>2</v>
      </c>
    </row>
    <row r="106" spans="1:11">
      <c r="A106">
        <v>105</v>
      </c>
      <c r="B106">
        <v>2002</v>
      </c>
      <c r="E106" t="s">
        <v>912</v>
      </c>
      <c r="F106" t="s">
        <v>764</v>
      </c>
      <c r="G106" t="s">
        <v>913</v>
      </c>
      <c r="H106" t="s">
        <v>711</v>
      </c>
      <c r="I106">
        <v>43</v>
      </c>
      <c r="J106">
        <v>3</v>
      </c>
      <c r="K106">
        <v>3</v>
      </c>
    </row>
    <row r="107" spans="1:11">
      <c r="A107">
        <v>106</v>
      </c>
      <c r="B107">
        <v>2002</v>
      </c>
      <c r="E107" t="s">
        <v>914</v>
      </c>
      <c r="F107" t="s">
        <v>60</v>
      </c>
      <c r="G107" t="s">
        <v>915</v>
      </c>
      <c r="H107" t="s">
        <v>711</v>
      </c>
      <c r="I107">
        <v>41</v>
      </c>
      <c r="J107">
        <v>3</v>
      </c>
    </row>
    <row r="108" spans="1:11">
      <c r="A108">
        <v>107</v>
      </c>
      <c r="B108">
        <v>2003</v>
      </c>
      <c r="E108" t="s">
        <v>743</v>
      </c>
      <c r="F108" t="s">
        <v>95</v>
      </c>
      <c r="G108" t="s">
        <v>916</v>
      </c>
      <c r="H108" t="s">
        <v>717</v>
      </c>
      <c r="I108" t="s">
        <v>917</v>
      </c>
      <c r="J108">
        <v>1</v>
      </c>
      <c r="K108">
        <v>3</v>
      </c>
    </row>
    <row r="109" spans="1:11">
      <c r="A109">
        <v>108</v>
      </c>
      <c r="B109">
        <v>2003</v>
      </c>
      <c r="E109" t="s">
        <v>918</v>
      </c>
      <c r="F109" t="s">
        <v>33</v>
      </c>
      <c r="G109" t="s">
        <v>919</v>
      </c>
      <c r="H109" t="s">
        <v>717</v>
      </c>
      <c r="I109">
        <v>14</v>
      </c>
      <c r="J109">
        <v>1</v>
      </c>
      <c r="K109">
        <v>0</v>
      </c>
    </row>
    <row r="110" spans="1:11">
      <c r="A110">
        <v>109</v>
      </c>
      <c r="B110">
        <v>2003</v>
      </c>
      <c r="E110" t="s">
        <v>277</v>
      </c>
      <c r="F110" t="s">
        <v>821</v>
      </c>
      <c r="G110" t="s">
        <v>920</v>
      </c>
      <c r="H110" t="s">
        <v>711</v>
      </c>
      <c r="I110">
        <v>62</v>
      </c>
      <c r="J110">
        <v>1</v>
      </c>
      <c r="K110">
        <v>2</v>
      </c>
    </row>
    <row r="111" spans="1:11">
      <c r="A111">
        <v>110</v>
      </c>
      <c r="B111">
        <v>2003</v>
      </c>
      <c r="E111" t="s">
        <v>921</v>
      </c>
      <c r="F111" t="s">
        <v>922</v>
      </c>
      <c r="G111" t="s">
        <v>923</v>
      </c>
      <c r="H111" t="s">
        <v>717</v>
      </c>
      <c r="I111">
        <v>15</v>
      </c>
      <c r="J111">
        <v>2</v>
      </c>
      <c r="K111">
        <v>0</v>
      </c>
    </row>
    <row r="112" spans="1:11">
      <c r="A112">
        <v>111</v>
      </c>
      <c r="B112">
        <v>2004</v>
      </c>
      <c r="E112" t="s">
        <v>924</v>
      </c>
      <c r="F112" t="s">
        <v>925</v>
      </c>
      <c r="G112" t="s">
        <v>926</v>
      </c>
      <c r="H112" t="s">
        <v>717</v>
      </c>
      <c r="I112" t="s">
        <v>895</v>
      </c>
      <c r="J112">
        <v>1</v>
      </c>
    </row>
    <row r="113" spans="1:11">
      <c r="A113">
        <v>112</v>
      </c>
      <c r="B113">
        <v>2004</v>
      </c>
      <c r="E113" t="s">
        <v>90</v>
      </c>
      <c r="F113" t="s">
        <v>91</v>
      </c>
      <c r="G113" t="s">
        <v>927</v>
      </c>
      <c r="H113" t="s">
        <v>717</v>
      </c>
      <c r="I113">
        <v>52</v>
      </c>
      <c r="J113">
        <v>1</v>
      </c>
      <c r="K113">
        <v>0</v>
      </c>
    </row>
    <row r="114" spans="1:11">
      <c r="A114">
        <v>113</v>
      </c>
      <c r="B114">
        <v>2005</v>
      </c>
      <c r="E114" t="s">
        <v>928</v>
      </c>
      <c r="F114" t="s">
        <v>127</v>
      </c>
      <c r="G114" t="s">
        <v>895</v>
      </c>
      <c r="I114">
        <v>14</v>
      </c>
      <c r="J114">
        <v>1</v>
      </c>
      <c r="K114">
        <v>0</v>
      </c>
    </row>
    <row r="115" spans="1:11">
      <c r="A115">
        <v>114</v>
      </c>
      <c r="B115">
        <v>2005</v>
      </c>
      <c r="E115" t="s">
        <v>929</v>
      </c>
      <c r="F115" t="s">
        <v>922</v>
      </c>
      <c r="G115" t="s">
        <v>930</v>
      </c>
      <c r="H115" t="s">
        <v>717</v>
      </c>
      <c r="I115">
        <v>16</v>
      </c>
      <c r="J115">
        <v>9</v>
      </c>
      <c r="K115">
        <v>0</v>
      </c>
    </row>
    <row r="116" spans="1:11">
      <c r="A116">
        <v>115</v>
      </c>
      <c r="B116">
        <v>2005</v>
      </c>
      <c r="E116" t="s">
        <v>931</v>
      </c>
      <c r="F116" t="s">
        <v>127</v>
      </c>
      <c r="G116" t="s">
        <v>932</v>
      </c>
      <c r="H116" t="s">
        <v>717</v>
      </c>
      <c r="I116">
        <v>15</v>
      </c>
      <c r="J116">
        <v>1</v>
      </c>
      <c r="K116">
        <v>2</v>
      </c>
    </row>
    <row r="117" spans="1:11">
      <c r="A117">
        <v>116</v>
      </c>
      <c r="B117">
        <v>2006</v>
      </c>
      <c r="E117" t="s">
        <v>933</v>
      </c>
      <c r="F117" t="s">
        <v>24</v>
      </c>
      <c r="G117" t="s">
        <v>934</v>
      </c>
      <c r="H117" t="s">
        <v>724</v>
      </c>
      <c r="J117">
        <v>0</v>
      </c>
    </row>
    <row r="118" spans="1:11">
      <c r="A118">
        <v>117</v>
      </c>
      <c r="B118">
        <v>2006</v>
      </c>
      <c r="E118" t="s">
        <v>271</v>
      </c>
      <c r="F118" t="s">
        <v>272</v>
      </c>
      <c r="G118" t="s">
        <v>935</v>
      </c>
      <c r="H118" t="s">
        <v>717</v>
      </c>
      <c r="I118">
        <v>14</v>
      </c>
      <c r="J118">
        <v>1</v>
      </c>
      <c r="K118">
        <v>0</v>
      </c>
    </row>
    <row r="119" spans="1:11">
      <c r="A119">
        <v>118</v>
      </c>
      <c r="B119">
        <v>2006</v>
      </c>
      <c r="E119" t="s">
        <v>936</v>
      </c>
      <c r="F119" t="s">
        <v>377</v>
      </c>
      <c r="G119" t="s">
        <v>937</v>
      </c>
      <c r="H119" t="s">
        <v>724</v>
      </c>
      <c r="I119">
        <v>14</v>
      </c>
      <c r="J119">
        <v>0</v>
      </c>
      <c r="K119">
        <v>2</v>
      </c>
    </row>
    <row r="120" spans="1:11">
      <c r="A120">
        <v>119</v>
      </c>
      <c r="B120">
        <v>2006</v>
      </c>
      <c r="E120" t="s">
        <v>216</v>
      </c>
      <c r="F120" t="s">
        <v>76</v>
      </c>
      <c r="G120" t="s">
        <v>938</v>
      </c>
      <c r="H120" t="s">
        <v>717</v>
      </c>
      <c r="I120" t="s">
        <v>895</v>
      </c>
      <c r="J120">
        <v>1</v>
      </c>
      <c r="K120">
        <v>0</v>
      </c>
    </row>
    <row r="121" spans="1:11">
      <c r="A121">
        <v>120</v>
      </c>
      <c r="B121">
        <v>2006</v>
      </c>
      <c r="E121" t="s">
        <v>939</v>
      </c>
      <c r="F121" t="s">
        <v>41</v>
      </c>
      <c r="G121" t="s">
        <v>940</v>
      </c>
      <c r="H121" t="s">
        <v>717</v>
      </c>
      <c r="I121">
        <v>19</v>
      </c>
      <c r="J121">
        <v>3</v>
      </c>
      <c r="K121">
        <v>0</v>
      </c>
    </row>
    <row r="122" spans="1:11">
      <c r="A122">
        <v>121</v>
      </c>
      <c r="B122">
        <v>2006</v>
      </c>
      <c r="E122" t="s">
        <v>941</v>
      </c>
      <c r="F122" t="s">
        <v>942</v>
      </c>
      <c r="G122" t="s">
        <v>943</v>
      </c>
      <c r="H122" t="s">
        <v>711</v>
      </c>
      <c r="I122">
        <v>49</v>
      </c>
      <c r="J122">
        <v>2</v>
      </c>
      <c r="K122">
        <v>0</v>
      </c>
    </row>
    <row r="123" spans="1:11">
      <c r="A123">
        <v>122</v>
      </c>
      <c r="B123">
        <v>2006</v>
      </c>
      <c r="E123" t="s">
        <v>944</v>
      </c>
      <c r="F123" t="s">
        <v>945</v>
      </c>
      <c r="G123" t="s">
        <v>946</v>
      </c>
      <c r="H123" t="s">
        <v>710</v>
      </c>
      <c r="I123">
        <v>27</v>
      </c>
      <c r="J123">
        <v>2</v>
      </c>
      <c r="K123">
        <v>2</v>
      </c>
    </row>
    <row r="124" spans="1:11">
      <c r="A124">
        <v>123</v>
      </c>
      <c r="B124">
        <v>2006</v>
      </c>
      <c r="E124" t="s">
        <v>947</v>
      </c>
      <c r="F124" t="s">
        <v>33</v>
      </c>
      <c r="G124" t="s">
        <v>948</v>
      </c>
      <c r="H124" t="s">
        <v>711</v>
      </c>
      <c r="J124">
        <v>0</v>
      </c>
      <c r="K124">
        <v>5</v>
      </c>
    </row>
    <row r="125" spans="1:11">
      <c r="A125">
        <v>124</v>
      </c>
      <c r="B125">
        <v>2006</v>
      </c>
      <c r="E125" t="s">
        <v>949</v>
      </c>
      <c r="F125" t="s">
        <v>192</v>
      </c>
      <c r="G125" t="s">
        <v>950</v>
      </c>
      <c r="H125" t="s">
        <v>717</v>
      </c>
      <c r="I125">
        <v>53</v>
      </c>
      <c r="J125">
        <v>1</v>
      </c>
      <c r="K125">
        <v>6</v>
      </c>
    </row>
    <row r="126" spans="1:11">
      <c r="A126">
        <v>125</v>
      </c>
      <c r="B126">
        <v>2006</v>
      </c>
      <c r="E126" t="s">
        <v>951</v>
      </c>
      <c r="F126" t="s">
        <v>805</v>
      </c>
      <c r="G126" t="s">
        <v>952</v>
      </c>
      <c r="H126" t="s">
        <v>717</v>
      </c>
      <c r="I126">
        <v>15</v>
      </c>
      <c r="J126">
        <v>1</v>
      </c>
      <c r="K126">
        <v>0</v>
      </c>
    </row>
    <row r="127" spans="1:11">
      <c r="A127">
        <v>126</v>
      </c>
      <c r="B127">
        <v>2006</v>
      </c>
      <c r="E127" t="s">
        <v>953</v>
      </c>
      <c r="F127" t="s">
        <v>33</v>
      </c>
      <c r="G127" t="s">
        <v>954</v>
      </c>
      <c r="H127" t="s">
        <v>710</v>
      </c>
      <c r="I127">
        <v>32</v>
      </c>
      <c r="J127">
        <v>5</v>
      </c>
      <c r="K127">
        <v>5</v>
      </c>
    </row>
    <row r="128" spans="1:11">
      <c r="A128">
        <v>127</v>
      </c>
      <c r="B128">
        <v>2006</v>
      </c>
      <c r="E128" t="s">
        <v>955</v>
      </c>
      <c r="F128" t="s">
        <v>102</v>
      </c>
      <c r="G128" t="s">
        <v>829</v>
      </c>
      <c r="H128" t="s">
        <v>724</v>
      </c>
      <c r="I128">
        <v>13</v>
      </c>
      <c r="J128">
        <v>0</v>
      </c>
      <c r="K128">
        <v>0</v>
      </c>
    </row>
    <row r="129" spans="1:11">
      <c r="A129">
        <v>128</v>
      </c>
      <c r="B129">
        <v>2007</v>
      </c>
      <c r="E129" t="s">
        <v>956</v>
      </c>
      <c r="F129" t="s">
        <v>957</v>
      </c>
      <c r="G129" t="s">
        <v>958</v>
      </c>
      <c r="H129" t="s">
        <v>717</v>
      </c>
      <c r="I129">
        <v>18</v>
      </c>
      <c r="J129">
        <v>1</v>
      </c>
      <c r="K129">
        <v>0</v>
      </c>
    </row>
    <row r="130" spans="1:11">
      <c r="A130">
        <v>129</v>
      </c>
      <c r="B130">
        <v>2007</v>
      </c>
      <c r="E130" t="s">
        <v>959</v>
      </c>
      <c r="F130" t="s">
        <v>176</v>
      </c>
      <c r="G130" t="s">
        <v>960</v>
      </c>
      <c r="H130" t="s">
        <v>717</v>
      </c>
      <c r="I130">
        <v>17</v>
      </c>
      <c r="J130">
        <v>0</v>
      </c>
      <c r="K130">
        <v>1</v>
      </c>
    </row>
    <row r="131" spans="1:11">
      <c r="A131">
        <v>130</v>
      </c>
      <c r="B131">
        <v>2007</v>
      </c>
      <c r="E131" t="s">
        <v>341</v>
      </c>
      <c r="F131" t="s">
        <v>112</v>
      </c>
      <c r="G131" t="s">
        <v>712</v>
      </c>
      <c r="H131" t="s">
        <v>711</v>
      </c>
      <c r="I131">
        <v>41</v>
      </c>
      <c r="J131">
        <v>1</v>
      </c>
      <c r="K131">
        <v>0</v>
      </c>
    </row>
    <row r="132" spans="1:11">
      <c r="A132">
        <v>131</v>
      </c>
      <c r="B132">
        <v>2007</v>
      </c>
      <c r="E132" t="s">
        <v>961</v>
      </c>
      <c r="F132" t="s">
        <v>272</v>
      </c>
      <c r="G132" t="s">
        <v>962</v>
      </c>
      <c r="H132" t="s">
        <v>717</v>
      </c>
      <c r="I132">
        <v>15</v>
      </c>
      <c r="J132">
        <v>0</v>
      </c>
      <c r="K132">
        <v>10</v>
      </c>
    </row>
    <row r="133" spans="1:11">
      <c r="A133">
        <v>132</v>
      </c>
      <c r="B133">
        <v>2007</v>
      </c>
      <c r="E133" t="s">
        <v>963</v>
      </c>
      <c r="F133" t="s">
        <v>764</v>
      </c>
      <c r="G133" t="s">
        <v>964</v>
      </c>
      <c r="H133" t="s">
        <v>711</v>
      </c>
      <c r="I133">
        <v>23</v>
      </c>
      <c r="J133">
        <v>32</v>
      </c>
      <c r="K133">
        <v>25</v>
      </c>
    </row>
    <row r="134" spans="1:11">
      <c r="A134">
        <v>133</v>
      </c>
      <c r="B134">
        <v>2007</v>
      </c>
      <c r="E134" t="s">
        <v>965</v>
      </c>
      <c r="F134" t="s">
        <v>41</v>
      </c>
      <c r="G134" t="s">
        <v>966</v>
      </c>
      <c r="H134" t="s">
        <v>717</v>
      </c>
      <c r="I134">
        <v>16</v>
      </c>
      <c r="J134">
        <v>0</v>
      </c>
      <c r="K134">
        <v>0</v>
      </c>
    </row>
    <row r="135" spans="1:11">
      <c r="A135">
        <v>134</v>
      </c>
      <c r="B135">
        <v>2007</v>
      </c>
      <c r="E135" t="s">
        <v>229</v>
      </c>
      <c r="F135" t="s">
        <v>230</v>
      </c>
      <c r="G135" t="s">
        <v>967</v>
      </c>
      <c r="H135" t="s">
        <v>710</v>
      </c>
      <c r="I135" t="s">
        <v>968</v>
      </c>
      <c r="J135">
        <v>3</v>
      </c>
      <c r="K135">
        <v>1</v>
      </c>
    </row>
    <row r="136" spans="1:11">
      <c r="A136">
        <v>135</v>
      </c>
      <c r="B136">
        <v>2007</v>
      </c>
      <c r="E136" t="s">
        <v>969</v>
      </c>
      <c r="F136" t="s">
        <v>970</v>
      </c>
      <c r="G136" t="s">
        <v>971</v>
      </c>
      <c r="H136" t="s">
        <v>711</v>
      </c>
      <c r="I136">
        <v>18</v>
      </c>
      <c r="J136">
        <v>1</v>
      </c>
      <c r="K136">
        <v>1</v>
      </c>
    </row>
    <row r="137" spans="1:11">
      <c r="A137">
        <v>136</v>
      </c>
      <c r="B137">
        <v>2007</v>
      </c>
      <c r="E137" t="s">
        <v>972</v>
      </c>
      <c r="F137" t="s">
        <v>76</v>
      </c>
      <c r="G137" t="s">
        <v>973</v>
      </c>
      <c r="H137" t="s">
        <v>717</v>
      </c>
      <c r="I137">
        <v>17</v>
      </c>
      <c r="J137">
        <v>0</v>
      </c>
      <c r="K137">
        <v>0</v>
      </c>
    </row>
    <row r="138" spans="1:11">
      <c r="A138">
        <v>137</v>
      </c>
      <c r="B138">
        <v>2007</v>
      </c>
      <c r="E138" t="s">
        <v>974</v>
      </c>
      <c r="F138" t="s">
        <v>127</v>
      </c>
      <c r="G138" t="s">
        <v>975</v>
      </c>
      <c r="H138" t="s">
        <v>711</v>
      </c>
      <c r="I138" t="s">
        <v>976</v>
      </c>
      <c r="J138">
        <v>1</v>
      </c>
      <c r="K138">
        <v>0</v>
      </c>
    </row>
    <row r="139" spans="1:11">
      <c r="A139">
        <v>138</v>
      </c>
      <c r="B139">
        <v>2007</v>
      </c>
      <c r="E139" t="s">
        <v>277</v>
      </c>
      <c r="F139" t="s">
        <v>821</v>
      </c>
      <c r="G139" t="s">
        <v>977</v>
      </c>
      <c r="H139" t="s">
        <v>717</v>
      </c>
      <c r="I139">
        <v>14</v>
      </c>
      <c r="J139">
        <v>0</v>
      </c>
      <c r="K139">
        <v>4</v>
      </c>
    </row>
    <row r="140" spans="1:11">
      <c r="A140">
        <v>139</v>
      </c>
      <c r="B140">
        <v>2007</v>
      </c>
      <c r="E140" t="s">
        <v>978</v>
      </c>
      <c r="F140" t="s">
        <v>192</v>
      </c>
      <c r="G140" t="s">
        <v>979</v>
      </c>
      <c r="I140">
        <v>24</v>
      </c>
      <c r="J140">
        <v>5</v>
      </c>
      <c r="K140">
        <v>5</v>
      </c>
    </row>
    <row r="141" spans="1:11">
      <c r="A141">
        <v>140</v>
      </c>
      <c r="B141">
        <v>2007</v>
      </c>
      <c r="E141" t="s">
        <v>980</v>
      </c>
      <c r="F141" t="s">
        <v>76</v>
      </c>
      <c r="G141" t="s">
        <v>981</v>
      </c>
      <c r="H141" t="s">
        <v>717</v>
      </c>
      <c r="I141" t="s">
        <v>895</v>
      </c>
      <c r="J141">
        <v>1</v>
      </c>
      <c r="K141">
        <v>0</v>
      </c>
    </row>
    <row r="142" spans="1:11">
      <c r="A142">
        <v>141</v>
      </c>
      <c r="B142">
        <v>2008</v>
      </c>
      <c r="E142" t="s">
        <v>982</v>
      </c>
      <c r="F142" t="s">
        <v>821</v>
      </c>
      <c r="G142" t="s">
        <v>61</v>
      </c>
      <c r="H142" t="s">
        <v>710</v>
      </c>
      <c r="I142">
        <v>46</v>
      </c>
      <c r="J142">
        <v>0</v>
      </c>
      <c r="K142">
        <v>2</v>
      </c>
    </row>
    <row r="143" spans="1:11">
      <c r="A143">
        <v>142</v>
      </c>
      <c r="B143">
        <v>2008</v>
      </c>
      <c r="E143" t="s">
        <v>983</v>
      </c>
      <c r="F143" t="s">
        <v>95</v>
      </c>
      <c r="G143" t="s">
        <v>984</v>
      </c>
      <c r="H143" t="s">
        <v>711</v>
      </c>
      <c r="I143">
        <v>23</v>
      </c>
      <c r="J143">
        <v>2</v>
      </c>
      <c r="K143">
        <v>0</v>
      </c>
    </row>
    <row r="144" spans="1:11">
      <c r="A144">
        <v>143</v>
      </c>
      <c r="B144">
        <v>2008</v>
      </c>
      <c r="E144" t="s">
        <v>985</v>
      </c>
      <c r="F144" t="s">
        <v>76</v>
      </c>
      <c r="G144" t="s">
        <v>986</v>
      </c>
      <c r="H144" t="s">
        <v>717</v>
      </c>
      <c r="I144">
        <v>14</v>
      </c>
      <c r="J144">
        <v>1</v>
      </c>
      <c r="K144">
        <v>0</v>
      </c>
    </row>
    <row r="145" spans="1:11">
      <c r="A145">
        <v>144</v>
      </c>
      <c r="B145">
        <v>2008</v>
      </c>
      <c r="E145" t="s">
        <v>987</v>
      </c>
      <c r="F145" t="s">
        <v>169</v>
      </c>
      <c r="G145" t="s">
        <v>988</v>
      </c>
      <c r="H145" t="s">
        <v>711</v>
      </c>
      <c r="I145">
        <v>27</v>
      </c>
      <c r="J145">
        <v>5</v>
      </c>
      <c r="K145">
        <v>21</v>
      </c>
    </row>
    <row r="146" spans="1:11">
      <c r="A146">
        <v>145</v>
      </c>
      <c r="B146">
        <v>2008</v>
      </c>
      <c r="E146" t="s">
        <v>989</v>
      </c>
      <c r="F146" t="s">
        <v>127</v>
      </c>
      <c r="G146" t="s">
        <v>868</v>
      </c>
      <c r="H146" t="s">
        <v>717</v>
      </c>
      <c r="I146">
        <v>15</v>
      </c>
      <c r="J146">
        <v>1</v>
      </c>
      <c r="K146">
        <v>0</v>
      </c>
    </row>
    <row r="147" spans="1:11">
      <c r="A147">
        <v>146</v>
      </c>
      <c r="B147">
        <v>2008</v>
      </c>
      <c r="E147" t="s">
        <v>990</v>
      </c>
      <c r="F147" t="s">
        <v>24</v>
      </c>
      <c r="G147" t="s">
        <v>991</v>
      </c>
      <c r="H147" t="s">
        <v>717</v>
      </c>
      <c r="I147">
        <v>15</v>
      </c>
      <c r="J147">
        <v>1</v>
      </c>
      <c r="K147">
        <v>0</v>
      </c>
    </row>
    <row r="148" spans="1:11">
      <c r="A148">
        <v>147</v>
      </c>
      <c r="B148">
        <v>2008</v>
      </c>
      <c r="E148" t="s">
        <v>992</v>
      </c>
      <c r="F148" t="s">
        <v>845</v>
      </c>
      <c r="G148" t="s">
        <v>993</v>
      </c>
      <c r="H148" t="s">
        <v>717</v>
      </c>
      <c r="I148">
        <v>18</v>
      </c>
      <c r="J148">
        <v>0</v>
      </c>
      <c r="K148">
        <v>0</v>
      </c>
    </row>
    <row r="149" spans="1:11">
      <c r="A149">
        <v>148</v>
      </c>
      <c r="B149">
        <v>2008</v>
      </c>
      <c r="E149" t="s">
        <v>994</v>
      </c>
      <c r="F149" t="s">
        <v>719</v>
      </c>
      <c r="G149" t="s">
        <v>995</v>
      </c>
      <c r="H149" t="s">
        <v>711</v>
      </c>
      <c r="I149" t="s">
        <v>996</v>
      </c>
      <c r="J149">
        <v>2</v>
      </c>
      <c r="K149">
        <v>1</v>
      </c>
    </row>
    <row r="150" spans="1:11">
      <c r="A150">
        <v>149</v>
      </c>
      <c r="B150">
        <v>2008</v>
      </c>
      <c r="E150" t="s">
        <v>997</v>
      </c>
      <c r="F150" t="s">
        <v>998</v>
      </c>
      <c r="G150" t="s">
        <v>999</v>
      </c>
      <c r="H150" t="s">
        <v>710</v>
      </c>
      <c r="I150">
        <v>55</v>
      </c>
      <c r="J150">
        <v>0</v>
      </c>
      <c r="K150">
        <v>0</v>
      </c>
    </row>
    <row r="151" spans="1:11">
      <c r="A151">
        <v>150</v>
      </c>
      <c r="B151">
        <v>2009</v>
      </c>
      <c r="E151" t="s">
        <v>205</v>
      </c>
      <c r="F151" t="s">
        <v>169</v>
      </c>
      <c r="G151" t="s">
        <v>1000</v>
      </c>
      <c r="H151" t="s">
        <v>711</v>
      </c>
      <c r="I151">
        <v>18</v>
      </c>
      <c r="J151">
        <v>0</v>
      </c>
      <c r="K151">
        <v>5</v>
      </c>
    </row>
    <row r="152" spans="1:11">
      <c r="A152">
        <v>151</v>
      </c>
      <c r="B152">
        <v>2009</v>
      </c>
      <c r="E152" t="s">
        <v>183</v>
      </c>
      <c r="F152" t="s">
        <v>99</v>
      </c>
      <c r="G152" t="s">
        <v>1001</v>
      </c>
      <c r="H152" t="s">
        <v>711</v>
      </c>
      <c r="I152">
        <v>32</v>
      </c>
      <c r="J152">
        <v>1</v>
      </c>
      <c r="K152">
        <v>0</v>
      </c>
    </row>
    <row r="153" spans="1:11">
      <c r="A153">
        <v>152</v>
      </c>
      <c r="B153">
        <v>2009</v>
      </c>
      <c r="E153" t="s">
        <v>867</v>
      </c>
      <c r="F153" t="s">
        <v>41</v>
      </c>
      <c r="G153" t="s">
        <v>1002</v>
      </c>
      <c r="H153" t="s">
        <v>717</v>
      </c>
      <c r="I153">
        <v>19</v>
      </c>
      <c r="J153">
        <v>0</v>
      </c>
      <c r="K153">
        <v>1</v>
      </c>
    </row>
    <row r="154" spans="1:11">
      <c r="A154">
        <v>153</v>
      </c>
      <c r="B154">
        <v>2009</v>
      </c>
      <c r="E154" t="s">
        <v>1003</v>
      </c>
      <c r="F154" t="s">
        <v>33</v>
      </c>
      <c r="G154" t="s">
        <v>1004</v>
      </c>
      <c r="H154" t="s">
        <v>724</v>
      </c>
      <c r="I154">
        <v>13</v>
      </c>
      <c r="J154">
        <v>0</v>
      </c>
      <c r="K154">
        <v>0</v>
      </c>
    </row>
    <row r="155" spans="1:11">
      <c r="A155">
        <v>154</v>
      </c>
      <c r="B155">
        <v>2009</v>
      </c>
      <c r="E155" t="s">
        <v>1005</v>
      </c>
      <c r="F155" t="s">
        <v>764</v>
      </c>
      <c r="G155" t="s">
        <v>1006</v>
      </c>
      <c r="H155" t="s">
        <v>711</v>
      </c>
      <c r="I155" t="s">
        <v>1007</v>
      </c>
      <c r="J155">
        <v>1</v>
      </c>
      <c r="K155">
        <v>0</v>
      </c>
    </row>
    <row r="156" spans="1:11">
      <c r="A156">
        <v>155</v>
      </c>
      <c r="B156">
        <v>2009</v>
      </c>
      <c r="E156" t="s">
        <v>1008</v>
      </c>
      <c r="F156" t="s">
        <v>176</v>
      </c>
      <c r="G156" t="s">
        <v>1009</v>
      </c>
      <c r="H156" t="s">
        <v>711</v>
      </c>
      <c r="I156">
        <v>28</v>
      </c>
      <c r="J156">
        <v>1</v>
      </c>
      <c r="K156">
        <v>0</v>
      </c>
    </row>
    <row r="157" spans="1:11">
      <c r="A157">
        <v>156</v>
      </c>
      <c r="B157">
        <v>2009</v>
      </c>
      <c r="E157" t="s">
        <v>1010</v>
      </c>
      <c r="F157" t="s">
        <v>764</v>
      </c>
      <c r="G157" t="s">
        <v>1011</v>
      </c>
      <c r="H157" t="s">
        <v>711</v>
      </c>
      <c r="I157">
        <v>18</v>
      </c>
      <c r="J157">
        <v>0</v>
      </c>
      <c r="K157">
        <v>3</v>
      </c>
    </row>
    <row r="158" spans="1:11">
      <c r="A158">
        <v>157</v>
      </c>
      <c r="B158">
        <v>2009</v>
      </c>
      <c r="E158" t="s">
        <v>1012</v>
      </c>
      <c r="F158" t="s">
        <v>1013</v>
      </c>
      <c r="G158" t="s">
        <v>1014</v>
      </c>
      <c r="H158" t="s">
        <v>711</v>
      </c>
      <c r="I158">
        <v>29</v>
      </c>
      <c r="J158">
        <v>1</v>
      </c>
      <c r="K158" t="s">
        <v>895</v>
      </c>
    </row>
    <row r="159" spans="1:11">
      <c r="A159">
        <v>158</v>
      </c>
      <c r="B159">
        <v>2009</v>
      </c>
      <c r="E159" t="s">
        <v>1015</v>
      </c>
      <c r="F159" t="s">
        <v>95</v>
      </c>
      <c r="G159" t="s">
        <v>1016</v>
      </c>
      <c r="H159" t="s">
        <v>724</v>
      </c>
      <c r="I159">
        <v>15</v>
      </c>
      <c r="J159">
        <v>0</v>
      </c>
      <c r="K159" t="s">
        <v>895</v>
      </c>
    </row>
    <row r="160" spans="1:11">
      <c r="A160">
        <v>159</v>
      </c>
      <c r="B160">
        <v>2009</v>
      </c>
      <c r="E160" t="s">
        <v>1017</v>
      </c>
      <c r="F160" t="s">
        <v>212</v>
      </c>
      <c r="G160" t="s">
        <v>1018</v>
      </c>
      <c r="H160" t="s">
        <v>711</v>
      </c>
      <c r="I160" t="s">
        <v>1019</v>
      </c>
      <c r="J160">
        <v>1</v>
      </c>
      <c r="K160">
        <v>0</v>
      </c>
    </row>
    <row r="161" spans="1:18">
      <c r="A161">
        <v>160</v>
      </c>
      <c r="B161">
        <v>2009</v>
      </c>
      <c r="E161" t="s">
        <v>1020</v>
      </c>
      <c r="F161" t="s">
        <v>76</v>
      </c>
      <c r="G161" t="s">
        <v>1021</v>
      </c>
      <c r="H161" t="s">
        <v>717</v>
      </c>
      <c r="I161" t="s">
        <v>1022</v>
      </c>
      <c r="J161">
        <v>0</v>
      </c>
      <c r="K161">
        <v>3</v>
      </c>
    </row>
    <row r="162" spans="1:18">
      <c r="A162">
        <v>161</v>
      </c>
      <c r="B162">
        <v>2009</v>
      </c>
      <c r="E162" t="s">
        <v>1023</v>
      </c>
      <c r="F162" t="s">
        <v>779</v>
      </c>
      <c r="G162" t="s">
        <v>26</v>
      </c>
      <c r="H162" t="s">
        <v>717</v>
      </c>
      <c r="I162">
        <v>24</v>
      </c>
      <c r="J162">
        <v>1</v>
      </c>
      <c r="K162">
        <v>0</v>
      </c>
    </row>
    <row r="163" spans="1:18">
      <c r="A163">
        <v>162</v>
      </c>
      <c r="B163">
        <v>2009</v>
      </c>
      <c r="E163" t="s">
        <v>1024</v>
      </c>
      <c r="F163" t="s">
        <v>76</v>
      </c>
      <c r="G163" t="s">
        <v>1025</v>
      </c>
      <c r="H163" t="s">
        <v>711</v>
      </c>
      <c r="I163" t="s">
        <v>1026</v>
      </c>
      <c r="J163">
        <v>0</v>
      </c>
      <c r="K163">
        <v>1</v>
      </c>
    </row>
    <row r="164" spans="1:18">
      <c r="A164">
        <v>163</v>
      </c>
      <c r="B164">
        <v>2009</v>
      </c>
      <c r="E164" t="s">
        <v>1027</v>
      </c>
      <c r="F164" t="s">
        <v>176</v>
      </c>
      <c r="G164" t="s">
        <v>1028</v>
      </c>
      <c r="H164" t="s">
        <v>717</v>
      </c>
      <c r="I164">
        <v>33</v>
      </c>
      <c r="J164">
        <v>2</v>
      </c>
      <c r="K164">
        <v>0</v>
      </c>
    </row>
    <row r="165" spans="1:18">
      <c r="A165">
        <v>164</v>
      </c>
      <c r="B165">
        <v>2009</v>
      </c>
      <c r="E165" t="s">
        <v>1029</v>
      </c>
      <c r="F165" t="s">
        <v>76</v>
      </c>
      <c r="G165" t="s">
        <v>1030</v>
      </c>
      <c r="H165" t="s">
        <v>717</v>
      </c>
      <c r="I165" t="s">
        <v>1031</v>
      </c>
      <c r="J165">
        <v>0</v>
      </c>
      <c r="K165">
        <v>1</v>
      </c>
    </row>
    <row r="166" spans="1:18">
      <c r="A166">
        <v>165</v>
      </c>
      <c r="B166">
        <v>2009</v>
      </c>
      <c r="E166" t="s">
        <v>1032</v>
      </c>
      <c r="F166" t="s">
        <v>194</v>
      </c>
      <c r="G166" t="s">
        <v>1033</v>
      </c>
      <c r="H166" t="s">
        <v>717</v>
      </c>
      <c r="I166">
        <v>16</v>
      </c>
      <c r="J166">
        <v>0</v>
      </c>
      <c r="K166">
        <v>1</v>
      </c>
    </row>
    <row r="167" spans="1:18">
      <c r="A167">
        <v>166</v>
      </c>
      <c r="B167">
        <v>2009</v>
      </c>
      <c r="E167" t="s">
        <v>1034</v>
      </c>
      <c r="F167" t="s">
        <v>727</v>
      </c>
      <c r="G167" t="s">
        <v>1035</v>
      </c>
      <c r="H167" t="s">
        <v>717</v>
      </c>
      <c r="I167">
        <v>15</v>
      </c>
      <c r="J167">
        <v>0</v>
      </c>
      <c r="K167">
        <v>0</v>
      </c>
    </row>
    <row r="168" spans="1:18">
      <c r="A168">
        <v>167</v>
      </c>
      <c r="B168">
        <v>2009</v>
      </c>
      <c r="E168" t="s">
        <v>1036</v>
      </c>
      <c r="F168" t="s">
        <v>76</v>
      </c>
      <c r="G168" t="s">
        <v>26</v>
      </c>
      <c r="H168" t="s">
        <v>717</v>
      </c>
      <c r="I168" t="s">
        <v>1037</v>
      </c>
      <c r="J168">
        <v>1</v>
      </c>
      <c r="K168">
        <v>2</v>
      </c>
    </row>
    <row r="169" spans="1:18">
      <c r="A169" s="18">
        <v>168</v>
      </c>
      <c r="B169" s="18">
        <v>2010</v>
      </c>
      <c r="C169" s="18" t="s">
        <v>1038</v>
      </c>
      <c r="D169" s="18">
        <v>20</v>
      </c>
      <c r="E169" s="18" t="s">
        <v>1039</v>
      </c>
      <c r="F169" s="18" t="s">
        <v>845</v>
      </c>
      <c r="G169" s="18" t="s">
        <v>1040</v>
      </c>
      <c r="H169" s="18" t="s">
        <v>717</v>
      </c>
      <c r="I169" s="18">
        <v>32</v>
      </c>
      <c r="J169" s="18">
        <v>1</v>
      </c>
      <c r="K169" s="18">
        <v>0</v>
      </c>
      <c r="L169" s="18">
        <v>0</v>
      </c>
      <c r="M169" s="18">
        <v>1</v>
      </c>
      <c r="N169" s="18">
        <v>0</v>
      </c>
      <c r="O169" s="18">
        <v>0</v>
      </c>
      <c r="P169" s="18">
        <v>0</v>
      </c>
      <c r="Q169" t="s">
        <v>1041</v>
      </c>
      <c r="R169" t="s">
        <v>1042</v>
      </c>
    </row>
    <row r="170" spans="1:18">
      <c r="A170" s="18">
        <v>169</v>
      </c>
      <c r="B170" s="18">
        <v>2010</v>
      </c>
      <c r="C170" s="18" t="s">
        <v>1043</v>
      </c>
      <c r="D170" s="18">
        <v>5</v>
      </c>
      <c r="E170" s="18" t="s">
        <v>1044</v>
      </c>
      <c r="F170" s="18" t="s">
        <v>845</v>
      </c>
      <c r="G170" s="18" t="s">
        <v>1045</v>
      </c>
      <c r="H170" s="18" t="s">
        <v>724</v>
      </c>
      <c r="I170" s="18">
        <v>14</v>
      </c>
      <c r="J170" s="18">
        <v>1</v>
      </c>
      <c r="K170" s="18" t="s">
        <v>895</v>
      </c>
      <c r="L170">
        <v>0</v>
      </c>
      <c r="M170">
        <v>1</v>
      </c>
      <c r="N170">
        <v>0</v>
      </c>
      <c r="O170">
        <v>1</v>
      </c>
      <c r="P170" t="s">
        <v>1046</v>
      </c>
      <c r="Q170" t="s">
        <v>1047</v>
      </c>
      <c r="R170" t="s">
        <v>1048</v>
      </c>
    </row>
    <row r="171" spans="1:18">
      <c r="A171" s="18">
        <v>170</v>
      </c>
      <c r="B171" s="18">
        <v>2010</v>
      </c>
      <c r="C171" s="18" t="s">
        <v>1043</v>
      </c>
      <c r="D171" s="18">
        <v>12</v>
      </c>
      <c r="E171" s="18" t="s">
        <v>1049</v>
      </c>
      <c r="F171" s="18" t="s">
        <v>845</v>
      </c>
      <c r="G171" s="18" t="s">
        <v>1050</v>
      </c>
      <c r="H171" s="18" t="s">
        <v>711</v>
      </c>
      <c r="I171" s="18">
        <v>44</v>
      </c>
      <c r="J171" s="18">
        <v>3</v>
      </c>
      <c r="K171" s="18">
        <v>3</v>
      </c>
      <c r="L171" s="18">
        <v>0</v>
      </c>
      <c r="M171" s="18">
        <v>0</v>
      </c>
      <c r="N171" s="18">
        <v>0</v>
      </c>
      <c r="O171" s="18">
        <v>0</v>
      </c>
      <c r="P171" s="18">
        <v>0</v>
      </c>
      <c r="Q171" t="s">
        <v>1051</v>
      </c>
    </row>
    <row r="172" spans="1:18">
      <c r="A172" s="18">
        <v>171</v>
      </c>
      <c r="B172" s="18">
        <v>2010</v>
      </c>
      <c r="C172" s="18" t="s">
        <v>1043</v>
      </c>
      <c r="D172" s="18">
        <v>19</v>
      </c>
      <c r="E172" s="18" t="s">
        <v>987</v>
      </c>
      <c r="F172" s="18" t="s">
        <v>169</v>
      </c>
      <c r="G172" s="18" t="s">
        <v>1052</v>
      </c>
      <c r="H172" s="18" t="s">
        <v>711</v>
      </c>
      <c r="I172" s="18">
        <v>22</v>
      </c>
      <c r="J172" s="18">
        <v>0</v>
      </c>
      <c r="K172" s="18">
        <v>1</v>
      </c>
      <c r="L172" s="18">
        <v>0</v>
      </c>
      <c r="M172" s="18">
        <v>0</v>
      </c>
      <c r="N172" s="18">
        <v>0</v>
      </c>
      <c r="O172" s="18">
        <v>0</v>
      </c>
      <c r="P172" t="s">
        <v>895</v>
      </c>
      <c r="Q172" t="s">
        <v>1053</v>
      </c>
      <c r="R172" t="s">
        <v>1054</v>
      </c>
    </row>
    <row r="173" spans="1:18">
      <c r="A173" s="18">
        <v>172</v>
      </c>
      <c r="B173" s="18">
        <v>2010</v>
      </c>
      <c r="C173" s="18" t="s">
        <v>1043</v>
      </c>
      <c r="D173" s="18">
        <v>23</v>
      </c>
      <c r="E173" s="18" t="s">
        <v>721</v>
      </c>
      <c r="F173" s="18" t="s">
        <v>192</v>
      </c>
      <c r="G173" s="18" t="s">
        <v>722</v>
      </c>
      <c r="H173" s="18" t="s">
        <v>724</v>
      </c>
      <c r="I173" s="18">
        <v>32</v>
      </c>
      <c r="J173" s="18">
        <v>0</v>
      </c>
      <c r="K173" s="18">
        <v>2</v>
      </c>
      <c r="L173" s="18">
        <v>0</v>
      </c>
      <c r="M173" s="18">
        <v>0</v>
      </c>
      <c r="N173" s="18">
        <v>0</v>
      </c>
      <c r="O173" s="18">
        <v>0</v>
      </c>
      <c r="P173" s="18">
        <v>0</v>
      </c>
      <c r="Q173" t="s">
        <v>1055</v>
      </c>
      <c r="R173" t="s">
        <v>1056</v>
      </c>
    </row>
    <row r="174" spans="1:18">
      <c r="A174" s="18">
        <v>173</v>
      </c>
      <c r="B174" s="18">
        <v>2010</v>
      </c>
      <c r="C174" s="18" t="s">
        <v>1043</v>
      </c>
      <c r="D174" s="18">
        <v>26</v>
      </c>
      <c r="E174" s="18" t="s">
        <v>956</v>
      </c>
      <c r="F174" s="18" t="s">
        <v>112</v>
      </c>
      <c r="G174" s="18" t="s">
        <v>1057</v>
      </c>
      <c r="H174" s="18" t="s">
        <v>710</v>
      </c>
      <c r="I174" s="18">
        <v>30</v>
      </c>
      <c r="J174" s="18">
        <v>1</v>
      </c>
      <c r="K174" s="18">
        <v>0</v>
      </c>
      <c r="L174" s="18">
        <v>0</v>
      </c>
      <c r="M174" s="18">
        <v>0</v>
      </c>
      <c r="N174" t="s">
        <v>1058</v>
      </c>
      <c r="O174" s="18">
        <v>0</v>
      </c>
      <c r="P174" s="18">
        <v>0</v>
      </c>
      <c r="Q174" t="s">
        <v>1059</v>
      </c>
      <c r="R174" t="s">
        <v>1060</v>
      </c>
    </row>
    <row r="175" spans="1:18">
      <c r="A175" s="18">
        <v>174</v>
      </c>
      <c r="B175" s="18">
        <v>2010</v>
      </c>
      <c r="C175" s="18" t="s">
        <v>1061</v>
      </c>
      <c r="D175" s="18">
        <v>9</v>
      </c>
      <c r="E175" s="18" t="s">
        <v>1062</v>
      </c>
      <c r="F175" s="18" t="s">
        <v>821</v>
      </c>
      <c r="G175" s="18" t="s">
        <v>1063</v>
      </c>
      <c r="H175" s="18" t="s">
        <v>711</v>
      </c>
      <c r="I175" s="18">
        <v>51</v>
      </c>
      <c r="J175" s="18">
        <v>1</v>
      </c>
      <c r="K175" s="18">
        <v>1</v>
      </c>
      <c r="L175" s="18">
        <v>1</v>
      </c>
      <c r="M175" s="18">
        <v>0</v>
      </c>
      <c r="N175" s="18">
        <v>0</v>
      </c>
      <c r="O175" s="18">
        <v>0</v>
      </c>
      <c r="P175" s="18">
        <v>0</v>
      </c>
      <c r="Q175" t="s">
        <v>1064</v>
      </c>
      <c r="R175" t="s">
        <v>1065</v>
      </c>
    </row>
    <row r="176" spans="1:18" s="20" customFormat="1">
      <c r="A176" s="19">
        <v>175</v>
      </c>
      <c r="B176" s="19">
        <v>2010</v>
      </c>
      <c r="C176" s="19" t="s">
        <v>1066</v>
      </c>
      <c r="D176" s="19">
        <v>28</v>
      </c>
      <c r="E176" s="19" t="s">
        <v>982</v>
      </c>
      <c r="F176" s="19" t="s">
        <v>764</v>
      </c>
      <c r="G176" s="19" t="s">
        <v>1067</v>
      </c>
      <c r="H176" s="19" t="s">
        <v>717</v>
      </c>
      <c r="I176" s="19">
        <v>15</v>
      </c>
      <c r="J176" s="19">
        <v>0</v>
      </c>
      <c r="K176" s="19">
        <v>0</v>
      </c>
      <c r="L176" s="19">
        <v>0</v>
      </c>
      <c r="M176" s="19">
        <v>0</v>
      </c>
      <c r="N176" s="19">
        <v>0</v>
      </c>
      <c r="O176" s="20" t="s">
        <v>895</v>
      </c>
      <c r="P176" s="20" t="s">
        <v>895</v>
      </c>
      <c r="Q176" s="20" t="s">
        <v>1068</v>
      </c>
      <c r="R176" s="20" t="s">
        <v>1069</v>
      </c>
    </row>
    <row r="177" spans="1:18">
      <c r="A177" s="18">
        <v>176</v>
      </c>
      <c r="B177" s="18">
        <v>2010</v>
      </c>
      <c r="C177" s="18" t="s">
        <v>1070</v>
      </c>
      <c r="D177" s="18">
        <v>30</v>
      </c>
      <c r="E177" s="18" t="s">
        <v>1071</v>
      </c>
      <c r="F177" s="18" t="s">
        <v>127</v>
      </c>
      <c r="G177" s="18" t="s">
        <v>1072</v>
      </c>
      <c r="H177" s="18" t="s">
        <v>717</v>
      </c>
      <c r="I177" s="18">
        <v>62</v>
      </c>
      <c r="J177" s="18">
        <v>0</v>
      </c>
      <c r="K177" s="18">
        <v>0</v>
      </c>
      <c r="L177" s="18">
        <v>0</v>
      </c>
      <c r="M177" s="18">
        <v>0</v>
      </c>
      <c r="N177" s="18">
        <v>0</v>
      </c>
      <c r="O177" s="18">
        <v>0</v>
      </c>
      <c r="P177" s="18">
        <v>0</v>
      </c>
      <c r="Q177" t="s">
        <v>1073</v>
      </c>
      <c r="R177" t="s">
        <v>1074</v>
      </c>
    </row>
    <row r="178" spans="1:18">
      <c r="A178" s="18">
        <v>177</v>
      </c>
      <c r="B178" s="18">
        <v>2010</v>
      </c>
      <c r="C178" s="18" t="s">
        <v>1075</v>
      </c>
      <c r="D178" s="18">
        <v>28</v>
      </c>
      <c r="E178" s="18" t="s">
        <v>1076</v>
      </c>
      <c r="F178" s="18" t="s">
        <v>99</v>
      </c>
      <c r="G178" s="18" t="s">
        <v>1077</v>
      </c>
      <c r="H178" s="18" t="s">
        <v>711</v>
      </c>
      <c r="I178" s="18">
        <v>19</v>
      </c>
      <c r="J178" s="18">
        <v>0</v>
      </c>
      <c r="K178" s="18">
        <v>1</v>
      </c>
      <c r="L178" s="18">
        <v>1</v>
      </c>
      <c r="M178" s="18">
        <v>0</v>
      </c>
      <c r="N178" s="18">
        <v>0</v>
      </c>
      <c r="O178" s="18">
        <v>0</v>
      </c>
      <c r="P178" s="18">
        <v>0</v>
      </c>
      <c r="Q178" t="s">
        <v>1078</v>
      </c>
    </row>
    <row r="179" spans="1:18">
      <c r="A179" s="18">
        <v>178</v>
      </c>
      <c r="B179" s="18">
        <v>2010</v>
      </c>
      <c r="C179" s="18" t="s">
        <v>1079</v>
      </c>
      <c r="D179" s="18">
        <v>1</v>
      </c>
      <c r="E179" s="18" t="s">
        <v>1080</v>
      </c>
      <c r="F179" s="18" t="s">
        <v>76</v>
      </c>
      <c r="G179" s="18" t="s">
        <v>1081</v>
      </c>
      <c r="H179" s="18" t="s">
        <v>717</v>
      </c>
      <c r="I179" s="18" t="s">
        <v>895</v>
      </c>
      <c r="J179" s="18">
        <v>1</v>
      </c>
      <c r="K179" s="18">
        <v>0</v>
      </c>
      <c r="L179">
        <v>0</v>
      </c>
      <c r="M179">
        <v>1</v>
      </c>
      <c r="N179" s="18">
        <v>0</v>
      </c>
      <c r="O179">
        <v>1</v>
      </c>
      <c r="P179">
        <v>0</v>
      </c>
      <c r="Q179" t="s">
        <v>1082</v>
      </c>
      <c r="R179" t="s">
        <v>1083</v>
      </c>
    </row>
    <row r="180" spans="1:18">
      <c r="A180" s="18">
        <v>179</v>
      </c>
      <c r="B180" s="18">
        <v>2010</v>
      </c>
      <c r="C180" s="18" t="s">
        <v>1079</v>
      </c>
      <c r="D180" s="18">
        <v>3</v>
      </c>
      <c r="E180" s="18" t="s">
        <v>1084</v>
      </c>
      <c r="F180" s="18" t="s">
        <v>41</v>
      </c>
      <c r="G180" s="18" t="s">
        <v>1085</v>
      </c>
      <c r="H180" s="18" t="s">
        <v>711</v>
      </c>
      <c r="I180" s="18">
        <v>23</v>
      </c>
      <c r="J180" s="18">
        <v>1</v>
      </c>
      <c r="K180" s="18">
        <v>0</v>
      </c>
      <c r="L180" s="18">
        <v>0</v>
      </c>
      <c r="M180" s="18">
        <v>0</v>
      </c>
      <c r="N180" s="18" t="s">
        <v>1086</v>
      </c>
      <c r="O180" s="18">
        <v>0</v>
      </c>
      <c r="P180" s="18">
        <v>0</v>
      </c>
      <c r="Q180" t="s">
        <v>1087</v>
      </c>
      <c r="R180" s="21" t="s">
        <v>1088</v>
      </c>
    </row>
    <row r="181" spans="1:18">
      <c r="A181" s="18">
        <v>180</v>
      </c>
      <c r="B181" s="18">
        <v>2010</v>
      </c>
      <c r="C181" s="18" t="s">
        <v>1079</v>
      </c>
      <c r="D181" s="18">
        <v>8</v>
      </c>
      <c r="E181" s="18" t="s">
        <v>1089</v>
      </c>
      <c r="F181" s="18" t="s">
        <v>76</v>
      </c>
      <c r="G181" s="18" t="s">
        <v>1090</v>
      </c>
      <c r="H181" s="18" t="s">
        <v>710</v>
      </c>
      <c r="I181" s="18">
        <v>41</v>
      </c>
      <c r="J181" s="18">
        <v>0</v>
      </c>
      <c r="K181" s="18">
        <v>2</v>
      </c>
      <c r="L181" s="18">
        <v>0</v>
      </c>
      <c r="M181" s="18">
        <v>0</v>
      </c>
      <c r="N181" s="18">
        <v>0</v>
      </c>
      <c r="P181">
        <v>0</v>
      </c>
      <c r="Q181" t="s">
        <v>1091</v>
      </c>
      <c r="R181" t="s">
        <v>1092</v>
      </c>
    </row>
    <row r="182" spans="1:18">
      <c r="A182" s="18">
        <v>181</v>
      </c>
      <c r="B182" s="18">
        <v>2010</v>
      </c>
      <c r="C182" s="18" t="s">
        <v>1093</v>
      </c>
      <c r="D182" s="18">
        <v>24</v>
      </c>
      <c r="E182" s="18" t="s">
        <v>1094</v>
      </c>
      <c r="F182" s="18" t="s">
        <v>287</v>
      </c>
      <c r="G182" s="18" t="s">
        <v>1095</v>
      </c>
      <c r="H182" s="18" t="s">
        <v>717</v>
      </c>
      <c r="I182" s="18" t="s">
        <v>1096</v>
      </c>
      <c r="J182" s="18">
        <v>1</v>
      </c>
      <c r="K182" s="18">
        <v>1</v>
      </c>
      <c r="L182">
        <v>0</v>
      </c>
      <c r="M182">
        <v>0</v>
      </c>
      <c r="N182" s="18">
        <v>1</v>
      </c>
      <c r="O182" t="s">
        <v>1097</v>
      </c>
      <c r="P182">
        <v>0</v>
      </c>
      <c r="Q182" t="s">
        <v>1098</v>
      </c>
      <c r="R182" t="s">
        <v>1099</v>
      </c>
    </row>
    <row r="183" spans="1:18">
      <c r="A183" s="18">
        <v>182</v>
      </c>
      <c r="B183" s="18">
        <v>2010</v>
      </c>
      <c r="C183" s="18" t="s">
        <v>1100</v>
      </c>
      <c r="D183" s="18">
        <v>29</v>
      </c>
      <c r="E183" s="18" t="s">
        <v>1101</v>
      </c>
      <c r="F183" s="18" t="s">
        <v>805</v>
      </c>
      <c r="G183" s="18" t="s">
        <v>1102</v>
      </c>
      <c r="H183" s="18" t="s">
        <v>717</v>
      </c>
      <c r="I183" s="18">
        <v>15</v>
      </c>
      <c r="J183" s="18">
        <v>0</v>
      </c>
      <c r="K183" s="18">
        <v>0</v>
      </c>
      <c r="L183" s="18">
        <v>1</v>
      </c>
      <c r="M183" s="18">
        <v>0</v>
      </c>
      <c r="N183" s="18">
        <v>0</v>
      </c>
      <c r="O183" s="18">
        <v>0</v>
      </c>
      <c r="P183" s="18">
        <v>1</v>
      </c>
      <c r="Q183" t="s">
        <v>1103</v>
      </c>
      <c r="R183" t="s">
        <v>1104</v>
      </c>
    </row>
    <row r="184" spans="1:18">
      <c r="A184" s="18">
        <v>183</v>
      </c>
      <c r="B184" s="18">
        <v>2010</v>
      </c>
      <c r="C184" s="18" t="s">
        <v>1105</v>
      </c>
      <c r="D184" s="18">
        <v>14</v>
      </c>
      <c r="E184" s="18" t="s">
        <v>1106</v>
      </c>
      <c r="F184" s="18" t="s">
        <v>24</v>
      </c>
      <c r="G184" s="18" t="s">
        <v>1107</v>
      </c>
      <c r="H184" s="18"/>
      <c r="I184" s="18">
        <v>56</v>
      </c>
      <c r="J184" s="18">
        <v>0</v>
      </c>
      <c r="K184" s="18">
        <v>0</v>
      </c>
      <c r="L184" s="18">
        <v>0</v>
      </c>
      <c r="M184" s="18">
        <v>1</v>
      </c>
      <c r="N184" s="18">
        <v>0</v>
      </c>
      <c r="O184" s="18">
        <v>0</v>
      </c>
      <c r="P184" s="18">
        <v>0</v>
      </c>
      <c r="Q184" t="s">
        <v>1108</v>
      </c>
      <c r="R184" t="s">
        <v>1109</v>
      </c>
    </row>
    <row r="185" spans="1:18">
      <c r="A185" s="18">
        <v>184</v>
      </c>
      <c r="B185" s="18">
        <v>2011</v>
      </c>
      <c r="C185" s="18" t="s">
        <v>1038</v>
      </c>
      <c r="D185" s="18">
        <v>5</v>
      </c>
      <c r="E185" s="18" t="s">
        <v>1110</v>
      </c>
      <c r="F185" s="18" t="s">
        <v>788</v>
      </c>
      <c r="G185" s="18" t="s">
        <v>1111</v>
      </c>
      <c r="H185" s="18" t="s">
        <v>717</v>
      </c>
      <c r="I185" s="18">
        <v>17</v>
      </c>
      <c r="J185" s="18">
        <v>1</v>
      </c>
      <c r="K185" s="18">
        <v>2</v>
      </c>
      <c r="L185" s="18">
        <v>1</v>
      </c>
      <c r="M185" s="18">
        <v>0</v>
      </c>
      <c r="N185" s="18">
        <v>0</v>
      </c>
      <c r="O185" s="18">
        <v>0</v>
      </c>
      <c r="P185" s="18">
        <v>1</v>
      </c>
      <c r="Q185" t="s">
        <v>1112</v>
      </c>
      <c r="R185" t="s">
        <v>1113</v>
      </c>
    </row>
    <row r="186" spans="1:18">
      <c r="A186" s="18">
        <v>185</v>
      </c>
      <c r="B186" s="18">
        <v>2011</v>
      </c>
      <c r="C186" s="18" t="s">
        <v>1114</v>
      </c>
      <c r="D186" s="18">
        <v>19</v>
      </c>
      <c r="E186" s="18" t="s">
        <v>216</v>
      </c>
      <c r="F186" s="18" t="s">
        <v>76</v>
      </c>
      <c r="G186" s="18" t="s">
        <v>1115</v>
      </c>
      <c r="H186" s="18" t="s">
        <v>717</v>
      </c>
      <c r="I186" s="18" t="s">
        <v>895</v>
      </c>
      <c r="J186" s="18">
        <v>0</v>
      </c>
      <c r="K186" s="18">
        <v>2</v>
      </c>
      <c r="L186" s="18">
        <v>0</v>
      </c>
      <c r="M186" s="18">
        <v>0</v>
      </c>
      <c r="N186" s="18">
        <v>0</v>
      </c>
      <c r="O186" t="s">
        <v>1116</v>
      </c>
      <c r="P186" t="s">
        <v>895</v>
      </c>
      <c r="Q186" t="s">
        <v>1117</v>
      </c>
      <c r="R186" t="s">
        <v>1118</v>
      </c>
    </row>
    <row r="187" spans="1:18">
      <c r="A187" s="18">
        <v>186</v>
      </c>
      <c r="B187" s="18">
        <v>2011</v>
      </c>
      <c r="C187" s="18" t="s">
        <v>1119</v>
      </c>
      <c r="D187" s="18">
        <v>2</v>
      </c>
      <c r="E187" s="18" t="s">
        <v>1120</v>
      </c>
      <c r="F187" s="18" t="s">
        <v>76</v>
      </c>
      <c r="G187" s="18" t="s">
        <v>1121</v>
      </c>
      <c r="H187" s="18" t="s">
        <v>710</v>
      </c>
      <c r="I187" s="18">
        <v>44</v>
      </c>
      <c r="J187" s="18">
        <v>1</v>
      </c>
      <c r="K187" s="18">
        <v>0</v>
      </c>
      <c r="L187" s="18">
        <v>0</v>
      </c>
      <c r="M187" s="18">
        <v>0</v>
      </c>
      <c r="N187" s="18">
        <v>0</v>
      </c>
      <c r="O187" s="18">
        <v>0</v>
      </c>
      <c r="P187" s="18">
        <v>0</v>
      </c>
      <c r="Q187" t="s">
        <v>1122</v>
      </c>
      <c r="R187" t="s">
        <v>1123</v>
      </c>
    </row>
    <row r="188" spans="1:18">
      <c r="A188" s="18">
        <v>187</v>
      </c>
      <c r="B188" s="18">
        <v>2011</v>
      </c>
      <c r="C188" s="18" t="s">
        <v>1043</v>
      </c>
      <c r="D188" s="18">
        <v>6</v>
      </c>
      <c r="E188" s="18" t="s">
        <v>1124</v>
      </c>
      <c r="F188" s="18" t="s">
        <v>821</v>
      </c>
      <c r="G188" s="18" t="s">
        <v>1125</v>
      </c>
      <c r="H188" s="18" t="s">
        <v>711</v>
      </c>
      <c r="I188" s="18" t="s">
        <v>1126</v>
      </c>
      <c r="J188" s="18">
        <v>1</v>
      </c>
      <c r="K188" s="18">
        <v>11</v>
      </c>
      <c r="L188" s="18">
        <v>0</v>
      </c>
      <c r="M188" s="18">
        <v>1</v>
      </c>
      <c r="N188" t="s">
        <v>1127</v>
      </c>
      <c r="O188" t="s">
        <v>895</v>
      </c>
      <c r="P188">
        <v>0</v>
      </c>
      <c r="Q188" t="s">
        <v>1128</v>
      </c>
      <c r="R188" t="s">
        <v>1129</v>
      </c>
    </row>
    <row r="189" spans="1:18">
      <c r="A189" s="18">
        <v>188</v>
      </c>
      <c r="B189" s="18">
        <v>2011</v>
      </c>
      <c r="C189" s="18" t="s">
        <v>1061</v>
      </c>
      <c r="D189" s="18">
        <v>31</v>
      </c>
      <c r="E189" s="18" t="s">
        <v>183</v>
      </c>
      <c r="F189" s="18" t="s">
        <v>99</v>
      </c>
      <c r="G189" s="18" t="s">
        <v>1130</v>
      </c>
      <c r="H189" s="18" t="s">
        <v>717</v>
      </c>
      <c r="I189" s="18" t="s">
        <v>895</v>
      </c>
      <c r="J189" s="18">
        <v>1</v>
      </c>
      <c r="K189" s="18">
        <v>5</v>
      </c>
      <c r="L189" s="18">
        <v>0</v>
      </c>
      <c r="M189" s="18">
        <v>1</v>
      </c>
      <c r="N189" s="18">
        <v>0</v>
      </c>
      <c r="O189" s="18">
        <v>1</v>
      </c>
      <c r="P189" s="18">
        <v>0</v>
      </c>
      <c r="Q189" t="s">
        <v>1131</v>
      </c>
      <c r="R189" t="s">
        <v>1132</v>
      </c>
    </row>
    <row r="190" spans="1:18">
      <c r="A190" s="18">
        <v>189</v>
      </c>
      <c r="B190" s="18">
        <v>2011</v>
      </c>
      <c r="C190" s="18" t="s">
        <v>1066</v>
      </c>
      <c r="D190" s="18">
        <v>6</v>
      </c>
      <c r="E190" s="18" t="s">
        <v>1133</v>
      </c>
      <c r="F190" s="18" t="s">
        <v>845</v>
      </c>
      <c r="G190" s="18" t="s">
        <v>1134</v>
      </c>
      <c r="H190" s="18" t="s">
        <v>711</v>
      </c>
      <c r="I190" s="18">
        <v>34</v>
      </c>
      <c r="J190" s="18">
        <v>1</v>
      </c>
      <c r="K190" s="18">
        <v>3</v>
      </c>
      <c r="L190" s="18">
        <v>0</v>
      </c>
      <c r="M190" s="18">
        <v>0</v>
      </c>
      <c r="N190" s="18">
        <v>0</v>
      </c>
      <c r="O190" s="18">
        <v>0</v>
      </c>
      <c r="P190">
        <v>0</v>
      </c>
      <c r="Q190" t="s">
        <v>1135</v>
      </c>
    </row>
    <row r="191" spans="1:18">
      <c r="A191" s="18">
        <v>190</v>
      </c>
      <c r="B191" s="18">
        <v>2011</v>
      </c>
      <c r="C191" s="18" t="s">
        <v>1136</v>
      </c>
      <c r="D191" s="18">
        <v>15</v>
      </c>
      <c r="E191" s="18" t="s">
        <v>1137</v>
      </c>
      <c r="F191" s="18" t="s">
        <v>76</v>
      </c>
      <c r="G191" s="18" t="s">
        <v>1138</v>
      </c>
      <c r="H191" s="18" t="s">
        <v>711</v>
      </c>
      <c r="I191" s="18">
        <v>32</v>
      </c>
      <c r="J191" s="18">
        <v>0</v>
      </c>
      <c r="K191" s="18">
        <v>0</v>
      </c>
      <c r="L191" s="18" t="s">
        <v>1139</v>
      </c>
      <c r="M191" s="18">
        <v>0</v>
      </c>
      <c r="N191" s="18">
        <v>0</v>
      </c>
      <c r="O191" s="18">
        <v>0</v>
      </c>
      <c r="P191">
        <v>0</v>
      </c>
      <c r="Q191" t="s">
        <v>1140</v>
      </c>
    </row>
    <row r="192" spans="1:18">
      <c r="A192" s="18">
        <v>191</v>
      </c>
      <c r="B192" s="18">
        <v>2011</v>
      </c>
      <c r="C192" s="18" t="s">
        <v>1105</v>
      </c>
      <c r="D192" s="18">
        <v>8</v>
      </c>
      <c r="E192" s="18" t="s">
        <v>963</v>
      </c>
      <c r="F192" s="18" t="s">
        <v>764</v>
      </c>
      <c r="G192" s="18" t="s">
        <v>964</v>
      </c>
      <c r="H192" s="18" t="s">
        <v>711</v>
      </c>
      <c r="I192" s="18">
        <v>22</v>
      </c>
      <c r="J192" s="18">
        <v>1</v>
      </c>
      <c r="K192" s="18">
        <v>0</v>
      </c>
      <c r="L192" s="18">
        <v>1</v>
      </c>
      <c r="M192" s="18">
        <v>0</v>
      </c>
      <c r="N192" s="18">
        <v>0</v>
      </c>
      <c r="O192" s="18">
        <v>0</v>
      </c>
      <c r="P192" t="s">
        <v>1141</v>
      </c>
      <c r="Q192" t="s">
        <v>1142</v>
      </c>
    </row>
    <row r="193" spans="1:18">
      <c r="A193" s="18">
        <v>192</v>
      </c>
      <c r="B193" s="18">
        <v>2012</v>
      </c>
      <c r="C193" s="18" t="s">
        <v>1043</v>
      </c>
      <c r="D193" s="18">
        <v>10</v>
      </c>
      <c r="E193" s="18" t="s">
        <v>1143</v>
      </c>
      <c r="F193" s="18" t="s">
        <v>105</v>
      </c>
      <c r="G193" s="18" t="s">
        <v>1144</v>
      </c>
      <c r="H193" s="18" t="s">
        <v>710</v>
      </c>
      <c r="I193" s="18">
        <v>14</v>
      </c>
      <c r="J193" s="18">
        <v>0</v>
      </c>
      <c r="K193" s="18">
        <v>0</v>
      </c>
      <c r="L193" s="18">
        <v>1</v>
      </c>
      <c r="M193" s="18">
        <v>0</v>
      </c>
      <c r="N193" s="18">
        <v>0</v>
      </c>
      <c r="O193" s="18">
        <v>0</v>
      </c>
      <c r="P193" t="s">
        <v>1145</v>
      </c>
      <c r="Q193" s="22" t="s">
        <v>1146</v>
      </c>
    </row>
    <row r="194" spans="1:18">
      <c r="A194" s="18">
        <v>193</v>
      </c>
      <c r="B194" s="18">
        <v>2012</v>
      </c>
      <c r="C194" s="18" t="s">
        <v>1066</v>
      </c>
      <c r="D194" s="18">
        <v>2</v>
      </c>
      <c r="E194" s="18" t="s">
        <v>1147</v>
      </c>
      <c r="F194" s="18" t="s">
        <v>76</v>
      </c>
      <c r="G194" s="18" t="s">
        <v>1148</v>
      </c>
      <c r="H194" s="18" t="s">
        <v>711</v>
      </c>
      <c r="I194" s="18">
        <v>43</v>
      </c>
      <c r="J194" s="18">
        <v>7</v>
      </c>
      <c r="K194" s="18">
        <v>3</v>
      </c>
      <c r="L194" s="18">
        <v>0</v>
      </c>
      <c r="M194" s="18">
        <v>0</v>
      </c>
      <c r="N194" s="18">
        <v>0</v>
      </c>
      <c r="O194" s="18">
        <v>0</v>
      </c>
      <c r="P194">
        <v>0</v>
      </c>
      <c r="Q194" t="s">
        <v>1149</v>
      </c>
      <c r="R194" s="22" t="s">
        <v>1150</v>
      </c>
    </row>
    <row r="195" spans="1:18">
      <c r="A195" s="18">
        <v>194</v>
      </c>
      <c r="B195" s="18">
        <v>2012</v>
      </c>
      <c r="C195" s="18" t="s">
        <v>1043</v>
      </c>
      <c r="D195" s="18">
        <v>27</v>
      </c>
      <c r="E195" s="18" t="s">
        <v>1151</v>
      </c>
      <c r="F195" s="18" t="s">
        <v>821</v>
      </c>
      <c r="G195" s="18" t="s">
        <v>1152</v>
      </c>
      <c r="H195" s="18" t="s">
        <v>717</v>
      </c>
      <c r="I195" s="18">
        <v>17</v>
      </c>
      <c r="J195" s="18">
        <v>3</v>
      </c>
      <c r="K195" s="18">
        <v>3</v>
      </c>
      <c r="L195" s="18">
        <v>0</v>
      </c>
      <c r="M195" s="18">
        <v>0</v>
      </c>
      <c r="N195" s="18">
        <v>0</v>
      </c>
      <c r="O195" s="18">
        <v>0</v>
      </c>
      <c r="P195">
        <v>0</v>
      </c>
      <c r="Q195" s="22" t="s">
        <v>1153</v>
      </c>
    </row>
    <row r="196" spans="1:18">
      <c r="A196" s="18">
        <v>195</v>
      </c>
      <c r="B196" s="18">
        <v>2012</v>
      </c>
      <c r="C196" s="18" t="s">
        <v>1043</v>
      </c>
      <c r="D196" s="18">
        <v>22</v>
      </c>
      <c r="E196" s="18" t="s">
        <v>1154</v>
      </c>
      <c r="F196" s="18" t="s">
        <v>112</v>
      </c>
      <c r="G196" s="18" t="s">
        <v>1155</v>
      </c>
      <c r="H196" s="18" t="s">
        <v>710</v>
      </c>
      <c r="I196" s="18">
        <v>9</v>
      </c>
      <c r="J196" s="18">
        <v>0</v>
      </c>
      <c r="K196" s="18">
        <v>1</v>
      </c>
      <c r="L196" s="18">
        <v>0</v>
      </c>
      <c r="M196" s="18">
        <v>0</v>
      </c>
      <c r="N196">
        <v>0</v>
      </c>
      <c r="O196" s="18">
        <v>0</v>
      </c>
      <c r="P196">
        <v>1</v>
      </c>
      <c r="Q196" s="22" t="s">
        <v>1156</v>
      </c>
    </row>
    <row r="197" spans="1:18">
      <c r="A197" s="18">
        <v>196</v>
      </c>
      <c r="B197" s="18">
        <v>2012</v>
      </c>
      <c r="C197" s="18" t="s">
        <v>1105</v>
      </c>
      <c r="D197" s="18">
        <v>14</v>
      </c>
      <c r="E197" s="18" t="s">
        <v>1157</v>
      </c>
      <c r="F197" s="18" t="s">
        <v>735</v>
      </c>
      <c r="G197" s="18" t="s">
        <v>1158</v>
      </c>
      <c r="H197" s="18" t="s">
        <v>710</v>
      </c>
      <c r="I197" s="18">
        <v>26</v>
      </c>
      <c r="J197" s="18">
        <v>27</v>
      </c>
      <c r="K197" s="18"/>
      <c r="L197">
        <v>1</v>
      </c>
      <c r="M197" t="s">
        <v>1159</v>
      </c>
      <c r="N197">
        <v>0</v>
      </c>
      <c r="O197">
        <v>0</v>
      </c>
      <c r="P197">
        <v>1</v>
      </c>
      <c r="Q197" s="22" t="s">
        <v>1160</v>
      </c>
      <c r="R197" s="22" t="s">
        <v>1161</v>
      </c>
    </row>
    <row r="198" spans="1:18">
      <c r="A198" s="18"/>
      <c r="B198" s="18"/>
      <c r="C198" s="18"/>
      <c r="D198" s="18"/>
      <c r="E198" s="18"/>
      <c r="F198" s="18"/>
      <c r="G198" s="18"/>
      <c r="H198" s="18"/>
      <c r="I198" s="18"/>
      <c r="J198" s="18"/>
      <c r="K198" s="18"/>
    </row>
    <row r="199" spans="1:18">
      <c r="A199" s="18"/>
      <c r="B199" s="18"/>
      <c r="C199" s="18"/>
      <c r="D199" s="18"/>
      <c r="E199" s="18"/>
      <c r="F199" s="18"/>
      <c r="G199" s="18"/>
      <c r="H199" s="18"/>
      <c r="I199" s="18"/>
      <c r="J199" s="18"/>
      <c r="K199" s="18"/>
    </row>
    <row r="200" spans="1:18">
      <c r="A200" s="18"/>
      <c r="B200" s="18"/>
      <c r="C200" s="18"/>
      <c r="D200" s="18"/>
      <c r="E200" s="18"/>
      <c r="F200" s="18"/>
      <c r="G200" s="18"/>
      <c r="H200" s="18"/>
      <c r="I200" s="18"/>
      <c r="J200" s="18"/>
      <c r="K200" s="18"/>
    </row>
    <row r="201" spans="1:18">
      <c r="A201" s="18"/>
      <c r="B201" s="18"/>
      <c r="C201" s="18"/>
      <c r="D201" s="18"/>
      <c r="E201" s="18"/>
      <c r="F201" s="18"/>
      <c r="G201" s="18"/>
      <c r="H201" s="18"/>
      <c r="I201" s="18"/>
      <c r="J201" s="18"/>
      <c r="K201" s="18"/>
    </row>
    <row r="202" spans="1:18">
      <c r="A202" s="18"/>
      <c r="B202" s="18"/>
      <c r="C202" s="18"/>
      <c r="D202" s="18"/>
      <c r="E202" s="18"/>
      <c r="F202" s="18"/>
      <c r="G202" s="18"/>
      <c r="H202" s="18"/>
      <c r="I202" s="18"/>
      <c r="J202" s="18"/>
      <c r="K202" s="18"/>
    </row>
    <row r="203" spans="1:18">
      <c r="A203" s="18"/>
      <c r="B203" s="18"/>
      <c r="C203" s="18"/>
      <c r="D203" s="18"/>
      <c r="E203" s="18"/>
      <c r="F203" s="18"/>
      <c r="G203" s="18"/>
      <c r="H203" s="18"/>
      <c r="I203" s="18"/>
      <c r="J203" s="18"/>
      <c r="K203" s="18"/>
    </row>
    <row r="204" spans="1:18">
      <c r="A204">
        <v>197</v>
      </c>
      <c r="B204">
        <v>1991</v>
      </c>
      <c r="E204" t="s">
        <v>1162</v>
      </c>
      <c r="F204" t="s">
        <v>99</v>
      </c>
      <c r="G204" t="s">
        <v>1163</v>
      </c>
      <c r="H204" t="s">
        <v>717</v>
      </c>
      <c r="I204">
        <v>15</v>
      </c>
      <c r="J204">
        <v>1</v>
      </c>
    </row>
  </sheetData>
  <hyperlinks>
    <hyperlink ref="R180" r:id="rId1"/>
    <hyperlink ref="R197" r:id="rId2"/>
    <hyperlink ref="Q197" r:id="rId3" location="cite_note-CTSP-20130118-22"/>
    <hyperlink ref="Q196" r:id="rId4"/>
    <hyperlink ref="Q195" r:id="rId5"/>
    <hyperlink ref="R194" r:id="rId6"/>
    <hyperlink ref="Q193" r:id="rId7"/>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5"/>
  <sheetViews>
    <sheetView workbookViewId="0">
      <pane xSplit="2" ySplit="2" topLeftCell="C3" activePane="bottomRight" state="frozen"/>
      <selection pane="topRight" activeCell="C1" sqref="C1"/>
      <selection pane="bottomLeft" activeCell="A3" sqref="A3"/>
      <selection pane="bottomRight" activeCell="S66" sqref="S66"/>
    </sheetView>
  </sheetViews>
  <sheetFormatPr baseColWidth="10" defaultRowHeight="15" x14ac:dyDescent="0"/>
  <cols>
    <col min="1" max="1" width="4.1640625" style="60" bestFit="1" customWidth="1"/>
    <col min="2" max="2" width="38.1640625" customWidth="1"/>
    <col min="3" max="5" width="0" style="48" hidden="1" customWidth="1"/>
    <col min="6" max="6" width="8" style="48" customWidth="1"/>
    <col min="7" max="7" width="8.1640625" style="48" customWidth="1"/>
    <col min="8" max="8" width="7.33203125" style="48" customWidth="1"/>
    <col min="9" max="9" width="13.6640625" style="49" customWidth="1"/>
    <col min="10" max="10" width="15.5" style="49" hidden="1" customWidth="1"/>
    <col min="11" max="12" width="17.6640625" style="48" hidden="1" customWidth="1"/>
    <col min="13" max="13" width="10.33203125" style="48" customWidth="1"/>
    <col min="14" max="14" width="6.33203125" style="48" customWidth="1"/>
    <col min="15" max="15" width="7.83203125" style="48" customWidth="1"/>
    <col min="16" max="16" width="11.1640625" style="48" bestFit="1" customWidth="1"/>
    <col min="17" max="17" width="8.83203125" style="48" customWidth="1"/>
    <col min="18" max="18" width="10.6640625" style="48" bestFit="1" customWidth="1"/>
    <col min="19" max="19" width="14" style="48" customWidth="1"/>
    <col min="20" max="20" width="52" style="48" customWidth="1"/>
    <col min="21" max="21" width="38" style="48" customWidth="1"/>
    <col min="22" max="22" width="26.83203125" style="48" customWidth="1"/>
    <col min="23" max="23" width="12.1640625" style="48" bestFit="1" customWidth="1"/>
    <col min="24" max="24" width="16.6640625" style="48" bestFit="1" customWidth="1"/>
    <col min="25" max="25" width="26.83203125" style="48" customWidth="1"/>
    <col min="26" max="26" width="11.5" style="48" customWidth="1"/>
    <col min="27" max="28" width="9.6640625" style="48" customWidth="1"/>
  </cols>
  <sheetData>
    <row r="1" spans="1:32" s="18" customFormat="1">
      <c r="A1" s="23" t="s">
        <v>1164</v>
      </c>
      <c r="B1" s="23"/>
      <c r="C1" s="23" t="s">
        <v>1165</v>
      </c>
      <c r="D1" s="23"/>
      <c r="E1" s="23"/>
      <c r="F1" s="24"/>
      <c r="G1" s="24"/>
      <c r="H1" s="24"/>
      <c r="I1" s="23" t="s">
        <v>19</v>
      </c>
      <c r="J1" s="23"/>
      <c r="K1" s="23" t="s">
        <v>1166</v>
      </c>
      <c r="L1" s="23"/>
      <c r="M1" s="23"/>
      <c r="N1" s="23"/>
      <c r="O1" s="23"/>
      <c r="P1" s="23"/>
      <c r="Q1" s="23"/>
      <c r="R1" s="23"/>
      <c r="S1" s="23"/>
      <c r="T1" s="23"/>
      <c r="U1" s="23"/>
      <c r="V1" s="23"/>
      <c r="W1" s="23"/>
      <c r="X1" s="23"/>
      <c r="Y1" s="23"/>
      <c r="Z1" s="24"/>
      <c r="AA1" s="24" t="s">
        <v>1167</v>
      </c>
      <c r="AB1" s="24"/>
      <c r="AC1" s="25"/>
      <c r="AD1" s="25"/>
      <c r="AE1" s="25"/>
      <c r="AF1" s="25"/>
    </row>
    <row r="2" spans="1:32" s="26" customFormat="1">
      <c r="A2" s="26" t="s">
        <v>1168</v>
      </c>
      <c r="B2" s="26" t="s">
        <v>8</v>
      </c>
      <c r="C2" s="26" t="s">
        <v>701</v>
      </c>
      <c r="D2" s="26" t="s">
        <v>702</v>
      </c>
      <c r="E2" s="26" t="s">
        <v>703</v>
      </c>
      <c r="F2" s="26" t="s">
        <v>701</v>
      </c>
      <c r="G2" s="26" t="s">
        <v>702</v>
      </c>
      <c r="H2" s="26" t="s">
        <v>703</v>
      </c>
      <c r="I2" s="26" t="s">
        <v>3</v>
      </c>
      <c r="J2" s="26" t="s">
        <v>704</v>
      </c>
      <c r="K2" s="26" t="s">
        <v>1169</v>
      </c>
      <c r="L2" s="26" t="s">
        <v>1170</v>
      </c>
      <c r="M2" s="24" t="s">
        <v>1171</v>
      </c>
      <c r="N2" s="26" t="s">
        <v>706</v>
      </c>
      <c r="O2" s="26" t="s">
        <v>1172</v>
      </c>
      <c r="P2" s="26" t="s">
        <v>1173</v>
      </c>
      <c r="Q2" s="26" t="s">
        <v>14</v>
      </c>
      <c r="R2" s="26" t="s">
        <v>698</v>
      </c>
      <c r="S2" s="26" t="s">
        <v>1174</v>
      </c>
      <c r="T2" s="26" t="s">
        <v>1175</v>
      </c>
      <c r="V2" s="26" t="s">
        <v>18</v>
      </c>
      <c r="W2" s="26" t="s">
        <v>13</v>
      </c>
      <c r="X2" s="26" t="s">
        <v>1176</v>
      </c>
      <c r="Y2" s="26" t="s">
        <v>1177</v>
      </c>
      <c r="AC2" s="26">
        <v>1</v>
      </c>
      <c r="AD2" s="26">
        <v>2</v>
      </c>
      <c r="AE2" s="26">
        <v>3</v>
      </c>
      <c r="AF2" s="26" t="s">
        <v>1178</v>
      </c>
    </row>
    <row r="3" spans="1:32" s="18" customFormat="1">
      <c r="A3" s="27">
        <v>19</v>
      </c>
      <c r="B3" s="28" t="s">
        <v>1179</v>
      </c>
      <c r="C3" s="24">
        <v>2013</v>
      </c>
      <c r="D3" s="24">
        <v>1</v>
      </c>
      <c r="E3" s="24">
        <v>8</v>
      </c>
      <c r="F3" s="24">
        <v>2013</v>
      </c>
      <c r="G3" s="24">
        <v>1</v>
      </c>
      <c r="H3" s="24">
        <v>8</v>
      </c>
      <c r="I3" s="29" t="s">
        <v>24</v>
      </c>
      <c r="J3" s="29" t="s">
        <v>1180</v>
      </c>
      <c r="K3" s="30" t="s">
        <v>1181</v>
      </c>
      <c r="L3" s="24">
        <v>0</v>
      </c>
      <c r="M3" s="24">
        <v>0</v>
      </c>
      <c r="N3" s="24">
        <v>1</v>
      </c>
      <c r="O3" s="24">
        <v>0</v>
      </c>
      <c r="P3" s="24">
        <v>0</v>
      </c>
      <c r="Q3" s="24">
        <v>0</v>
      </c>
      <c r="R3" s="24">
        <v>0</v>
      </c>
      <c r="S3" s="24">
        <v>1</v>
      </c>
      <c r="T3" s="29" t="s">
        <v>1182</v>
      </c>
      <c r="U3" s="31" t="s">
        <v>1183</v>
      </c>
      <c r="V3" s="24">
        <v>0</v>
      </c>
      <c r="W3" s="24">
        <v>0</v>
      </c>
      <c r="X3" s="24" t="s">
        <v>1181</v>
      </c>
      <c r="Y3" s="24" t="s">
        <v>1181</v>
      </c>
      <c r="Z3" s="24">
        <v>1</v>
      </c>
      <c r="AA3" s="32" t="s">
        <v>1184</v>
      </c>
      <c r="AB3" s="32"/>
      <c r="AD3" s="33" t="s">
        <v>1185</v>
      </c>
      <c r="AE3" s="33" t="s">
        <v>1186</v>
      </c>
      <c r="AF3" s="32" t="s">
        <v>1187</v>
      </c>
    </row>
    <row r="4" spans="1:32" s="37" customFormat="1">
      <c r="A4" s="34">
        <v>20</v>
      </c>
      <c r="B4" s="28" t="s">
        <v>1188</v>
      </c>
      <c r="C4" s="24">
        <v>2013</v>
      </c>
      <c r="D4" s="24">
        <v>1</v>
      </c>
      <c r="E4" s="24">
        <v>10</v>
      </c>
      <c r="F4" s="24">
        <v>2013</v>
      </c>
      <c r="G4" s="24">
        <v>1</v>
      </c>
      <c r="H4" s="24">
        <v>10</v>
      </c>
      <c r="I4" s="29" t="s">
        <v>76</v>
      </c>
      <c r="J4" s="29" t="s">
        <v>1189</v>
      </c>
      <c r="K4" s="30" t="s">
        <v>1190</v>
      </c>
      <c r="L4" s="24">
        <v>0</v>
      </c>
      <c r="M4" s="24">
        <v>0</v>
      </c>
      <c r="N4" s="24">
        <v>0</v>
      </c>
      <c r="O4" s="24">
        <v>1</v>
      </c>
      <c r="P4" s="24">
        <v>0</v>
      </c>
      <c r="Q4" s="24">
        <v>0</v>
      </c>
      <c r="R4" s="24">
        <v>0</v>
      </c>
      <c r="S4" s="24"/>
      <c r="T4" s="29"/>
      <c r="U4" s="31" t="s">
        <v>1191</v>
      </c>
      <c r="V4" s="24">
        <v>0</v>
      </c>
      <c r="W4" s="24">
        <v>0</v>
      </c>
      <c r="X4" s="24" t="s">
        <v>1181</v>
      </c>
      <c r="Y4" s="24">
        <v>0</v>
      </c>
      <c r="Z4" s="26">
        <v>1</v>
      </c>
      <c r="AA4" s="29" t="s">
        <v>1192</v>
      </c>
      <c r="AB4" s="35" t="s">
        <v>1193</v>
      </c>
      <c r="AC4" s="18"/>
      <c r="AD4" s="35" t="s">
        <v>1194</v>
      </c>
      <c r="AE4" s="36" t="s">
        <v>1195</v>
      </c>
      <c r="AF4" s="35" t="s">
        <v>1196</v>
      </c>
    </row>
    <row r="5" spans="1:32" s="18" customFormat="1">
      <c r="A5" s="27">
        <v>21</v>
      </c>
      <c r="B5" s="28" t="s">
        <v>1197</v>
      </c>
      <c r="C5" s="24">
        <v>2013</v>
      </c>
      <c r="D5" s="24">
        <v>2</v>
      </c>
      <c r="E5" s="24">
        <v>27</v>
      </c>
      <c r="F5" s="24">
        <v>2013</v>
      </c>
      <c r="G5" s="24">
        <v>2</v>
      </c>
      <c r="H5" s="24">
        <v>27</v>
      </c>
      <c r="I5" s="29" t="s">
        <v>103</v>
      </c>
      <c r="J5" s="29" t="s">
        <v>1198</v>
      </c>
      <c r="K5" s="30" t="s">
        <v>1199</v>
      </c>
      <c r="L5" s="24">
        <v>0</v>
      </c>
      <c r="M5" s="24">
        <v>0</v>
      </c>
      <c r="N5" s="24">
        <v>0</v>
      </c>
      <c r="O5" s="24">
        <v>1</v>
      </c>
      <c r="P5" s="24">
        <v>0</v>
      </c>
      <c r="Q5" s="24">
        <v>0</v>
      </c>
      <c r="R5" s="24">
        <v>0</v>
      </c>
      <c r="S5" s="24"/>
      <c r="U5" s="31" t="s">
        <v>1200</v>
      </c>
      <c r="V5" s="24">
        <v>0</v>
      </c>
      <c r="W5" s="24">
        <v>0</v>
      </c>
      <c r="X5" s="24">
        <v>0</v>
      </c>
      <c r="Y5" s="24">
        <v>0</v>
      </c>
      <c r="Z5" s="24">
        <v>0</v>
      </c>
      <c r="AA5" s="24"/>
      <c r="AB5" s="24"/>
      <c r="AC5" s="35" t="s">
        <v>1201</v>
      </c>
      <c r="AD5" s="21" t="s">
        <v>1202</v>
      </c>
      <c r="AF5" s="35" t="s">
        <v>1203</v>
      </c>
    </row>
    <row r="6" spans="1:32" s="18" customFormat="1">
      <c r="A6" s="27">
        <v>22</v>
      </c>
      <c r="B6" s="28" t="s">
        <v>1204</v>
      </c>
      <c r="C6" s="24">
        <v>2013</v>
      </c>
      <c r="D6" s="24">
        <v>6</v>
      </c>
      <c r="E6" s="24">
        <v>19</v>
      </c>
      <c r="F6" s="24">
        <v>2013</v>
      </c>
      <c r="G6" s="24">
        <v>6</v>
      </c>
      <c r="H6" s="24">
        <v>19</v>
      </c>
      <c r="I6" s="29" t="s">
        <v>24</v>
      </c>
      <c r="J6" s="29" t="s">
        <v>1205</v>
      </c>
      <c r="K6" s="30" t="s">
        <v>1206</v>
      </c>
      <c r="L6" s="24">
        <v>0</v>
      </c>
      <c r="M6" s="24">
        <v>0</v>
      </c>
      <c r="N6" s="38">
        <v>2</v>
      </c>
      <c r="O6" s="39">
        <v>0</v>
      </c>
      <c r="P6" s="24">
        <v>0</v>
      </c>
      <c r="Q6" s="24">
        <v>0</v>
      </c>
      <c r="R6" s="24">
        <v>0</v>
      </c>
      <c r="S6" s="24"/>
      <c r="T6" s="29"/>
      <c r="U6" s="31" t="s">
        <v>1207</v>
      </c>
      <c r="V6" s="24">
        <v>0</v>
      </c>
      <c r="W6" s="24">
        <v>0</v>
      </c>
      <c r="X6" s="24" t="s">
        <v>1181</v>
      </c>
      <c r="Y6" s="24">
        <v>0</v>
      </c>
      <c r="Z6" s="24">
        <v>0</v>
      </c>
      <c r="AA6" s="29" t="s">
        <v>1208</v>
      </c>
      <c r="AB6" s="29"/>
      <c r="AC6" s="35" t="s">
        <v>1209</v>
      </c>
      <c r="AD6" s="35" t="s">
        <v>1210</v>
      </c>
      <c r="AF6" s="35" t="s">
        <v>1211</v>
      </c>
    </row>
    <row r="7" spans="1:32" s="18" customFormat="1">
      <c r="A7" s="27">
        <v>23</v>
      </c>
      <c r="B7" s="28" t="s">
        <v>1212</v>
      </c>
      <c r="C7" s="24">
        <v>2013</v>
      </c>
      <c r="D7" s="24">
        <v>8</v>
      </c>
      <c r="E7" s="24">
        <v>30</v>
      </c>
      <c r="F7" s="24">
        <v>2013</v>
      </c>
      <c r="G7" s="24">
        <v>8</v>
      </c>
      <c r="H7" s="24">
        <v>30</v>
      </c>
      <c r="I7" s="29" t="s">
        <v>41</v>
      </c>
      <c r="J7" s="29" t="s">
        <v>1213</v>
      </c>
      <c r="K7" s="30" t="s">
        <v>1214</v>
      </c>
      <c r="L7" s="24">
        <v>0</v>
      </c>
      <c r="M7" s="24">
        <v>0</v>
      </c>
      <c r="N7" s="24">
        <v>0</v>
      </c>
      <c r="O7" s="40">
        <v>1</v>
      </c>
      <c r="P7" s="24">
        <v>0</v>
      </c>
      <c r="Q7" s="24">
        <v>0</v>
      </c>
      <c r="R7" s="24">
        <v>0</v>
      </c>
      <c r="S7" s="24"/>
      <c r="T7" s="29"/>
      <c r="U7" s="31" t="s">
        <v>1215</v>
      </c>
      <c r="V7" s="24">
        <v>0</v>
      </c>
      <c r="W7" s="24">
        <v>0</v>
      </c>
      <c r="X7" s="24" t="s">
        <v>1181</v>
      </c>
      <c r="Y7" s="24">
        <v>0</v>
      </c>
      <c r="Z7" s="24">
        <v>1</v>
      </c>
      <c r="AA7" s="41" t="s">
        <v>1216</v>
      </c>
      <c r="AB7" s="41"/>
      <c r="AC7" s="35" t="s">
        <v>1217</v>
      </c>
      <c r="AD7" s="35" t="s">
        <v>1218</v>
      </c>
      <c r="AE7" s="35" t="s">
        <v>1219</v>
      </c>
      <c r="AF7" s="35" t="s">
        <v>1220</v>
      </c>
    </row>
    <row r="8" spans="1:32" s="18" customFormat="1">
      <c r="A8" s="27">
        <v>24</v>
      </c>
      <c r="B8" s="28" t="s">
        <v>1221</v>
      </c>
      <c r="C8" s="24">
        <v>2013</v>
      </c>
      <c r="D8" s="24">
        <v>10</v>
      </c>
      <c r="E8" s="24">
        <v>4</v>
      </c>
      <c r="F8" s="24">
        <v>2013</v>
      </c>
      <c r="G8" s="24">
        <v>10</v>
      </c>
      <c r="H8" s="24">
        <v>4</v>
      </c>
      <c r="I8" s="29" t="s">
        <v>24</v>
      </c>
      <c r="J8" s="29" t="s">
        <v>1222</v>
      </c>
      <c r="K8" s="30" t="s">
        <v>1199</v>
      </c>
      <c r="L8" s="24">
        <v>0</v>
      </c>
      <c r="M8" s="24">
        <v>0</v>
      </c>
      <c r="N8" s="24">
        <v>0</v>
      </c>
      <c r="O8" s="42">
        <v>2</v>
      </c>
      <c r="P8" s="24">
        <v>0</v>
      </c>
      <c r="Q8" s="24">
        <v>0</v>
      </c>
      <c r="R8" s="24">
        <v>0</v>
      </c>
      <c r="S8" s="24"/>
      <c r="T8" s="29"/>
      <c r="U8" s="31" t="s">
        <v>1223</v>
      </c>
      <c r="V8" s="24">
        <v>0</v>
      </c>
      <c r="W8" s="24">
        <v>0</v>
      </c>
      <c r="X8" s="24" t="s">
        <v>1181</v>
      </c>
      <c r="Y8" s="24">
        <v>0</v>
      </c>
      <c r="Z8" s="24">
        <v>0</v>
      </c>
      <c r="AA8" s="24"/>
      <c r="AB8" s="24"/>
      <c r="AC8" s="35" t="s">
        <v>1224</v>
      </c>
      <c r="AE8" s="35" t="s">
        <v>1225</v>
      </c>
      <c r="AF8" s="35" t="s">
        <v>1226</v>
      </c>
    </row>
    <row r="9" spans="1:32" s="18" customFormat="1">
      <c r="A9" s="27">
        <v>25</v>
      </c>
      <c r="B9" s="28" t="s">
        <v>1227</v>
      </c>
      <c r="C9" s="24">
        <v>2013</v>
      </c>
      <c r="D9" s="24">
        <v>11</v>
      </c>
      <c r="E9" s="24">
        <v>3</v>
      </c>
      <c r="F9" s="24">
        <v>2013</v>
      </c>
      <c r="G9" s="24">
        <v>11</v>
      </c>
      <c r="H9" s="24">
        <v>3</v>
      </c>
      <c r="I9" s="29" t="s">
        <v>103</v>
      </c>
      <c r="J9" s="29" t="s">
        <v>1228</v>
      </c>
      <c r="K9" s="24" t="s">
        <v>1181</v>
      </c>
      <c r="L9" s="24">
        <v>0</v>
      </c>
      <c r="M9" s="24">
        <v>0</v>
      </c>
      <c r="N9" s="24">
        <v>0</v>
      </c>
      <c r="O9" s="40">
        <v>1</v>
      </c>
      <c r="P9" s="24">
        <v>0</v>
      </c>
      <c r="Q9" s="24">
        <v>0</v>
      </c>
      <c r="R9" s="24">
        <v>0</v>
      </c>
      <c r="S9" s="24"/>
      <c r="T9" s="29"/>
      <c r="U9" s="31" t="s">
        <v>1229</v>
      </c>
      <c r="V9" s="24">
        <v>0</v>
      </c>
      <c r="W9" s="24">
        <v>0</v>
      </c>
      <c r="X9" s="24" t="s">
        <v>1181</v>
      </c>
      <c r="Y9" s="24">
        <v>0</v>
      </c>
      <c r="Z9" s="24">
        <v>0</v>
      </c>
      <c r="AA9" s="24"/>
      <c r="AB9" s="24"/>
      <c r="AC9" s="35" t="s">
        <v>1230</v>
      </c>
      <c r="AD9" s="35" t="s">
        <v>1231</v>
      </c>
      <c r="AE9" s="35" t="s">
        <v>1232</v>
      </c>
      <c r="AF9" s="35" t="s">
        <v>1233</v>
      </c>
    </row>
    <row r="10" spans="1:32" s="18" customFormat="1">
      <c r="A10" s="27">
        <v>26</v>
      </c>
      <c r="B10" s="28" t="s">
        <v>1234</v>
      </c>
      <c r="C10" s="24">
        <v>2014</v>
      </c>
      <c r="D10" s="24">
        <v>1</v>
      </c>
      <c r="E10" s="24">
        <v>14</v>
      </c>
      <c r="F10" s="24">
        <v>2014</v>
      </c>
      <c r="G10" s="24">
        <v>1</v>
      </c>
      <c r="H10" s="24">
        <v>14</v>
      </c>
      <c r="I10" s="29" t="s">
        <v>69</v>
      </c>
      <c r="J10" s="29" t="s">
        <v>1235</v>
      </c>
      <c r="K10" s="30" t="s">
        <v>1236</v>
      </c>
      <c r="L10" s="24">
        <v>0</v>
      </c>
      <c r="M10" s="24">
        <v>0</v>
      </c>
      <c r="N10" s="24">
        <v>0</v>
      </c>
      <c r="O10" s="43">
        <v>2</v>
      </c>
      <c r="P10" s="24">
        <v>0</v>
      </c>
      <c r="Q10" s="24">
        <v>0</v>
      </c>
      <c r="R10" s="24">
        <v>0</v>
      </c>
      <c r="S10" s="24"/>
      <c r="T10" s="29"/>
      <c r="U10" s="31" t="s">
        <v>1237</v>
      </c>
      <c r="V10" s="24">
        <v>0</v>
      </c>
      <c r="W10" s="24">
        <v>0</v>
      </c>
      <c r="X10" s="24">
        <v>1</v>
      </c>
      <c r="Y10" s="24">
        <v>0</v>
      </c>
      <c r="Z10" s="24">
        <v>1</v>
      </c>
      <c r="AA10" s="29" t="s">
        <v>1238</v>
      </c>
      <c r="AB10" s="35" t="s">
        <v>1239</v>
      </c>
      <c r="AD10" s="35" t="s">
        <v>1240</v>
      </c>
      <c r="AE10" s="35" t="s">
        <v>1241</v>
      </c>
      <c r="AF10" s="35" t="s">
        <v>1242</v>
      </c>
    </row>
    <row r="11" spans="1:32" s="18" customFormat="1">
      <c r="A11" s="27">
        <v>28</v>
      </c>
      <c r="B11" s="28" t="s">
        <v>1243</v>
      </c>
      <c r="C11" s="24">
        <v>2014</v>
      </c>
      <c r="D11" s="24">
        <v>1</v>
      </c>
      <c r="E11" s="24">
        <v>17</v>
      </c>
      <c r="F11" s="24">
        <v>2014</v>
      </c>
      <c r="G11" s="24">
        <v>1</v>
      </c>
      <c r="H11" s="24">
        <v>17</v>
      </c>
      <c r="I11" s="29" t="s">
        <v>33</v>
      </c>
      <c r="J11" s="29" t="s">
        <v>32</v>
      </c>
      <c r="K11" s="30" t="s">
        <v>1199</v>
      </c>
      <c r="L11" s="24">
        <v>0</v>
      </c>
      <c r="M11" s="24">
        <v>0</v>
      </c>
      <c r="N11" s="24">
        <v>0</v>
      </c>
      <c r="O11" s="42">
        <v>2</v>
      </c>
      <c r="P11" s="24">
        <v>0</v>
      </c>
      <c r="Q11" s="24">
        <v>0</v>
      </c>
      <c r="R11" s="24">
        <v>0</v>
      </c>
      <c r="S11" s="24"/>
      <c r="T11" s="29"/>
      <c r="U11" s="31" t="s">
        <v>1237</v>
      </c>
      <c r="V11" s="24">
        <v>0</v>
      </c>
      <c r="W11" s="24">
        <v>0</v>
      </c>
      <c r="X11" s="24" t="s">
        <v>1181</v>
      </c>
      <c r="Y11" s="24">
        <v>0</v>
      </c>
      <c r="Z11" s="24">
        <v>1</v>
      </c>
      <c r="AA11" s="29" t="s">
        <v>1244</v>
      </c>
      <c r="AB11" s="29"/>
      <c r="AC11" s="35" t="s">
        <v>1245</v>
      </c>
      <c r="AD11" s="35" t="s">
        <v>1246</v>
      </c>
      <c r="AE11" s="44" t="s">
        <v>1247</v>
      </c>
      <c r="AF11" s="35" t="s">
        <v>1248</v>
      </c>
    </row>
    <row r="12" spans="1:32" s="18" customFormat="1">
      <c r="A12" s="27">
        <v>30</v>
      </c>
      <c r="B12" s="28" t="s">
        <v>1249</v>
      </c>
      <c r="C12" s="24">
        <v>2014</v>
      </c>
      <c r="D12" s="24">
        <v>2</v>
      </c>
      <c r="E12" s="24">
        <v>10</v>
      </c>
      <c r="F12" s="24">
        <v>2014</v>
      </c>
      <c r="G12" s="24">
        <v>2</v>
      </c>
      <c r="H12" s="24">
        <v>10</v>
      </c>
      <c r="I12" s="29" t="s">
        <v>41</v>
      </c>
      <c r="J12" s="29" t="s">
        <v>1250</v>
      </c>
      <c r="K12" s="24" t="s">
        <v>1181</v>
      </c>
      <c r="L12" s="24">
        <v>0</v>
      </c>
      <c r="M12" s="24">
        <v>0</v>
      </c>
      <c r="N12" s="24">
        <v>0</v>
      </c>
      <c r="O12" s="24">
        <v>1</v>
      </c>
      <c r="P12" s="24">
        <v>0</v>
      </c>
      <c r="Q12" s="24">
        <v>0</v>
      </c>
      <c r="R12" s="24">
        <v>0</v>
      </c>
      <c r="S12" s="24"/>
      <c r="T12" s="29"/>
      <c r="U12" s="31" t="s">
        <v>1237</v>
      </c>
      <c r="V12" s="24">
        <v>0</v>
      </c>
      <c r="W12" s="24">
        <v>0</v>
      </c>
      <c r="X12" s="24" t="s">
        <v>1181</v>
      </c>
      <c r="Y12" s="24">
        <v>0</v>
      </c>
      <c r="Z12" s="24">
        <v>0</v>
      </c>
      <c r="AA12" s="24"/>
      <c r="AB12" s="24"/>
      <c r="AC12" s="35" t="s">
        <v>1251</v>
      </c>
      <c r="AD12" s="35" t="s">
        <v>1252</v>
      </c>
      <c r="AF12" s="35" t="s">
        <v>1253</v>
      </c>
    </row>
    <row r="13" spans="1:32" s="18" customFormat="1">
      <c r="A13" s="27">
        <v>31</v>
      </c>
      <c r="B13" s="28" t="s">
        <v>378</v>
      </c>
      <c r="C13" s="24">
        <v>2013</v>
      </c>
      <c r="D13" s="24">
        <v>10</v>
      </c>
      <c r="E13" s="24">
        <v>21</v>
      </c>
      <c r="F13" s="24">
        <v>2013</v>
      </c>
      <c r="G13" s="24">
        <v>10</v>
      </c>
      <c r="H13" s="24">
        <v>21</v>
      </c>
      <c r="I13" s="29" t="s">
        <v>377</v>
      </c>
      <c r="J13" s="29" t="s">
        <v>376</v>
      </c>
      <c r="K13" s="30" t="s">
        <v>1236</v>
      </c>
      <c r="L13" s="24">
        <v>0</v>
      </c>
      <c r="M13" s="24">
        <v>0</v>
      </c>
      <c r="N13" s="45">
        <v>1</v>
      </c>
      <c r="O13" s="42">
        <v>2</v>
      </c>
      <c r="P13" s="24">
        <v>0</v>
      </c>
      <c r="Q13" s="24">
        <v>1</v>
      </c>
      <c r="R13" s="24">
        <v>0</v>
      </c>
      <c r="S13" s="24"/>
      <c r="T13" s="29"/>
      <c r="U13" s="31" t="s">
        <v>1254</v>
      </c>
      <c r="V13" s="24">
        <v>0</v>
      </c>
      <c r="W13" s="24">
        <v>0</v>
      </c>
      <c r="X13" s="24">
        <v>1</v>
      </c>
      <c r="Y13" s="24">
        <v>0</v>
      </c>
      <c r="Z13" s="24">
        <v>1</v>
      </c>
      <c r="AA13" s="29" t="s">
        <v>1255</v>
      </c>
      <c r="AB13" s="29"/>
      <c r="AC13" s="35" t="s">
        <v>1256</v>
      </c>
      <c r="AD13" s="35" t="s">
        <v>1257</v>
      </c>
      <c r="AE13" s="35" t="s">
        <v>1258</v>
      </c>
      <c r="AF13" s="35" t="s">
        <v>1259</v>
      </c>
    </row>
    <row r="14" spans="1:32" s="18" customFormat="1">
      <c r="A14" s="27">
        <v>32</v>
      </c>
      <c r="B14" s="28" t="s">
        <v>372</v>
      </c>
      <c r="C14" s="24">
        <v>2013</v>
      </c>
      <c r="D14" s="24">
        <v>12</v>
      </c>
      <c r="E14" s="24">
        <v>13</v>
      </c>
      <c r="F14" s="24">
        <v>2013</v>
      </c>
      <c r="G14" s="24">
        <v>12</v>
      </c>
      <c r="H14" s="24">
        <v>13</v>
      </c>
      <c r="I14" s="29" t="s">
        <v>192</v>
      </c>
      <c r="J14" s="29" t="s">
        <v>1260</v>
      </c>
      <c r="K14" s="30" t="s">
        <v>1214</v>
      </c>
      <c r="L14" s="24">
        <v>0</v>
      </c>
      <c r="M14" s="24">
        <v>0</v>
      </c>
      <c r="N14" s="46">
        <v>2</v>
      </c>
      <c r="O14" s="24">
        <v>0</v>
      </c>
      <c r="P14" s="24">
        <v>0</v>
      </c>
      <c r="Q14" s="24">
        <v>1</v>
      </c>
      <c r="R14" s="24">
        <v>0</v>
      </c>
      <c r="S14" s="24"/>
      <c r="T14" s="29"/>
      <c r="U14" s="31" t="s">
        <v>1261</v>
      </c>
      <c r="V14" s="24">
        <v>0</v>
      </c>
      <c r="W14" s="24">
        <v>0</v>
      </c>
      <c r="X14" s="24">
        <v>1</v>
      </c>
      <c r="Y14" s="24">
        <v>0</v>
      </c>
      <c r="Z14" s="24">
        <v>1</v>
      </c>
      <c r="AA14" s="29" t="s">
        <v>1262</v>
      </c>
      <c r="AB14" s="29" t="s">
        <v>1263</v>
      </c>
      <c r="AC14" s="35" t="s">
        <v>1264</v>
      </c>
      <c r="AD14" s="35" t="s">
        <v>1265</v>
      </c>
      <c r="AE14" s="35" t="s">
        <v>1266</v>
      </c>
      <c r="AF14" s="35" t="s">
        <v>1267</v>
      </c>
    </row>
    <row r="15" spans="1:32" s="18" customFormat="1">
      <c r="A15" s="27">
        <v>33</v>
      </c>
      <c r="B15" s="47" t="s">
        <v>1268</v>
      </c>
      <c r="C15" s="48">
        <v>2013</v>
      </c>
      <c r="D15" s="48">
        <v>1</v>
      </c>
      <c r="E15" s="48">
        <v>15</v>
      </c>
      <c r="F15" s="48">
        <v>2013</v>
      </c>
      <c r="G15" s="48">
        <v>1</v>
      </c>
      <c r="H15" s="48">
        <v>15</v>
      </c>
      <c r="I15" s="49" t="s">
        <v>37</v>
      </c>
      <c r="J15" s="49" t="s">
        <v>1269</v>
      </c>
      <c r="K15" s="50" t="s">
        <v>1270</v>
      </c>
      <c r="L15" s="48">
        <v>1</v>
      </c>
      <c r="M15" s="48">
        <v>1</v>
      </c>
      <c r="N15" s="51">
        <v>3</v>
      </c>
      <c r="O15" s="52">
        <v>0</v>
      </c>
      <c r="P15" s="48">
        <v>0</v>
      </c>
      <c r="Q15" s="48">
        <v>0</v>
      </c>
      <c r="R15" s="48">
        <v>0</v>
      </c>
      <c r="S15" s="48"/>
      <c r="T15" s="49" t="s">
        <v>1271</v>
      </c>
      <c r="U15" s="53"/>
      <c r="V15" s="48">
        <v>0</v>
      </c>
      <c r="W15" s="48">
        <v>0</v>
      </c>
      <c r="X15" s="48">
        <v>1</v>
      </c>
      <c r="Y15" s="48">
        <v>0</v>
      </c>
      <c r="Z15" s="24">
        <v>1</v>
      </c>
      <c r="AA15" s="49" t="s">
        <v>1272</v>
      </c>
      <c r="AB15" s="49"/>
      <c r="AC15" s="21" t="s">
        <v>1273</v>
      </c>
      <c r="AD15" s="21" t="s">
        <v>1274</v>
      </c>
      <c r="AE15" s="21" t="s">
        <v>1275</v>
      </c>
      <c r="AF15" s="21" t="s">
        <v>1276</v>
      </c>
    </row>
    <row r="16" spans="1:32" s="19" customFormat="1">
      <c r="A16" s="54">
        <v>34</v>
      </c>
      <c r="B16" s="47" t="s">
        <v>1277</v>
      </c>
      <c r="C16" s="48">
        <v>2013</v>
      </c>
      <c r="D16" s="48">
        <v>4</v>
      </c>
      <c r="E16" s="48">
        <v>13</v>
      </c>
      <c r="F16" s="48">
        <v>2013</v>
      </c>
      <c r="G16" s="48">
        <v>4</v>
      </c>
      <c r="H16" s="48">
        <v>13</v>
      </c>
      <c r="I16" s="49" t="s">
        <v>41</v>
      </c>
      <c r="J16" s="49" t="s">
        <v>1084</v>
      </c>
      <c r="K16" s="48" t="s">
        <v>1181</v>
      </c>
      <c r="L16" s="48">
        <v>1</v>
      </c>
      <c r="M16" s="48">
        <v>1</v>
      </c>
      <c r="N16" s="48">
        <v>0</v>
      </c>
      <c r="O16" s="52">
        <v>1</v>
      </c>
      <c r="P16" s="48">
        <v>0</v>
      </c>
      <c r="Q16" s="48">
        <v>0</v>
      </c>
      <c r="R16" s="48">
        <v>0</v>
      </c>
      <c r="S16" s="48"/>
      <c r="T16" s="49" t="s">
        <v>1278</v>
      </c>
      <c r="U16" s="53"/>
      <c r="V16" s="48">
        <v>0</v>
      </c>
      <c r="W16" s="48">
        <v>0</v>
      </c>
      <c r="X16" s="48" t="s">
        <v>1181</v>
      </c>
      <c r="Y16" s="48">
        <v>0</v>
      </c>
      <c r="Z16" s="24">
        <v>0</v>
      </c>
      <c r="AA16" s="48"/>
      <c r="AB16" s="48"/>
      <c r="AC16" s="21" t="s">
        <v>1279</v>
      </c>
      <c r="AD16" s="21"/>
      <c r="AE16"/>
      <c r="AF16" s="21"/>
    </row>
    <row r="17" spans="1:32" s="18" customFormat="1">
      <c r="A17" s="27">
        <v>35</v>
      </c>
      <c r="B17" s="28" t="s">
        <v>1280</v>
      </c>
      <c r="C17" s="48">
        <v>2013</v>
      </c>
      <c r="D17" s="48">
        <v>4</v>
      </c>
      <c r="E17" s="48">
        <v>15</v>
      </c>
      <c r="F17" s="48">
        <v>2013</v>
      </c>
      <c r="G17" s="48">
        <v>4</v>
      </c>
      <c r="H17" s="48">
        <v>15</v>
      </c>
      <c r="I17" s="49" t="s">
        <v>95</v>
      </c>
      <c r="J17" s="49" t="s">
        <v>94</v>
      </c>
      <c r="K17" s="48" t="s">
        <v>1181</v>
      </c>
      <c r="L17" s="48">
        <v>1</v>
      </c>
      <c r="M17" s="48">
        <v>1</v>
      </c>
      <c r="N17" s="48">
        <v>0</v>
      </c>
      <c r="O17" s="52">
        <v>3</v>
      </c>
      <c r="P17" s="48">
        <v>0</v>
      </c>
      <c r="Q17" s="48">
        <v>0</v>
      </c>
      <c r="R17" s="48">
        <v>0</v>
      </c>
      <c r="S17" s="48"/>
      <c r="T17" s="49"/>
      <c r="U17" s="53"/>
      <c r="V17" s="48">
        <v>0</v>
      </c>
      <c r="W17" s="48">
        <v>0</v>
      </c>
      <c r="X17" s="48" t="s">
        <v>1181</v>
      </c>
      <c r="Y17" s="48">
        <v>0</v>
      </c>
      <c r="Z17" s="24">
        <v>0</v>
      </c>
      <c r="AA17" s="48"/>
      <c r="AB17" s="48"/>
      <c r="AC17" s="21" t="s">
        <v>1281</v>
      </c>
      <c r="AD17" s="21" t="s">
        <v>1282</v>
      </c>
      <c r="AE17" s="55" t="s">
        <v>1283</v>
      </c>
      <c r="AF17" s="21" t="s">
        <v>1284</v>
      </c>
    </row>
    <row r="18" spans="1:32" s="19" customFormat="1">
      <c r="A18" s="54">
        <v>42</v>
      </c>
      <c r="B18" s="47" t="s">
        <v>352</v>
      </c>
      <c r="C18" s="48">
        <v>2014</v>
      </c>
      <c r="D18" s="48">
        <v>1</v>
      </c>
      <c r="E18" s="48">
        <v>21</v>
      </c>
      <c r="F18" s="48">
        <v>2014</v>
      </c>
      <c r="G18" s="48">
        <v>1</v>
      </c>
      <c r="H18" s="48">
        <v>21</v>
      </c>
      <c r="I18" s="49" t="s">
        <v>118</v>
      </c>
      <c r="J18" s="49" t="s">
        <v>351</v>
      </c>
      <c r="K18" s="50" t="s">
        <v>1285</v>
      </c>
      <c r="L18" s="48">
        <v>1</v>
      </c>
      <c r="M18" s="48">
        <v>1</v>
      </c>
      <c r="N18" s="48">
        <v>1</v>
      </c>
      <c r="O18" s="51">
        <v>0</v>
      </c>
      <c r="P18" s="48">
        <v>0</v>
      </c>
      <c r="Q18" s="48">
        <v>0</v>
      </c>
      <c r="R18" s="48">
        <v>0</v>
      </c>
      <c r="S18" s="48"/>
      <c r="T18" s="49" t="s">
        <v>1286</v>
      </c>
      <c r="U18" s="53"/>
      <c r="V18" s="48">
        <v>0</v>
      </c>
      <c r="W18" s="48">
        <v>0</v>
      </c>
      <c r="X18" s="48" t="s">
        <v>1181</v>
      </c>
      <c r="Y18" s="48">
        <v>0</v>
      </c>
      <c r="Z18" s="24">
        <v>1</v>
      </c>
      <c r="AA18" s="49" t="s">
        <v>1287</v>
      </c>
      <c r="AB18" s="49"/>
      <c r="AC18" s="21" t="s">
        <v>1288</v>
      </c>
      <c r="AD18" s="21" t="s">
        <v>1289</v>
      </c>
      <c r="AE18" s="21" t="s">
        <v>1290</v>
      </c>
      <c r="AF18" s="21" t="s">
        <v>1291</v>
      </c>
    </row>
    <row r="19" spans="1:32" s="18" customFormat="1">
      <c r="A19" s="27">
        <v>44</v>
      </c>
      <c r="B19" s="47" t="s">
        <v>261</v>
      </c>
      <c r="C19" s="48">
        <v>2014</v>
      </c>
      <c r="D19" s="48">
        <v>1</v>
      </c>
      <c r="E19" s="48">
        <v>28</v>
      </c>
      <c r="F19" s="48">
        <v>2014</v>
      </c>
      <c r="G19" s="48">
        <v>1</v>
      </c>
      <c r="H19" s="48">
        <v>28</v>
      </c>
      <c r="I19" s="49" t="s">
        <v>127</v>
      </c>
      <c r="J19" s="49" t="s">
        <v>126</v>
      </c>
      <c r="K19" s="48" t="s">
        <v>1181</v>
      </c>
      <c r="L19" s="48">
        <v>1</v>
      </c>
      <c r="M19" s="48">
        <v>1</v>
      </c>
      <c r="N19" s="48">
        <v>0</v>
      </c>
      <c r="O19" s="51">
        <v>1</v>
      </c>
      <c r="P19" s="48">
        <v>0</v>
      </c>
      <c r="Q19" s="48">
        <v>0</v>
      </c>
      <c r="R19" s="48">
        <v>0</v>
      </c>
      <c r="S19" s="48"/>
      <c r="T19" s="49" t="s">
        <v>1292</v>
      </c>
      <c r="U19" s="53"/>
      <c r="V19" s="48">
        <v>0</v>
      </c>
      <c r="W19" s="48">
        <v>0</v>
      </c>
      <c r="X19" s="48" t="s">
        <v>1181</v>
      </c>
      <c r="Y19" s="48">
        <v>0</v>
      </c>
      <c r="Z19" s="24">
        <v>0</v>
      </c>
      <c r="AA19" s="48"/>
      <c r="AB19" s="49" t="s">
        <v>1293</v>
      </c>
      <c r="AC19" s="21" t="s">
        <v>1294</v>
      </c>
      <c r="AD19" s="21" t="s">
        <v>1295</v>
      </c>
      <c r="AE19" s="21" t="s">
        <v>1296</v>
      </c>
      <c r="AF19" s="21" t="s">
        <v>1297</v>
      </c>
    </row>
    <row r="20" spans="1:32" s="18" customFormat="1">
      <c r="A20" s="27"/>
      <c r="B20" s="47" t="s">
        <v>1298</v>
      </c>
      <c r="C20" s="48">
        <v>2014</v>
      </c>
      <c r="D20" s="48">
        <v>1</v>
      </c>
      <c r="E20" s="48">
        <v>30</v>
      </c>
      <c r="F20" s="48">
        <v>2014</v>
      </c>
      <c r="G20" s="48">
        <v>1</v>
      </c>
      <c r="H20" s="48">
        <v>30</v>
      </c>
      <c r="I20" s="49" t="s">
        <v>24</v>
      </c>
      <c r="J20" s="49" t="s">
        <v>1299</v>
      </c>
      <c r="K20" s="50" t="s">
        <v>1300</v>
      </c>
      <c r="L20" s="48">
        <v>1</v>
      </c>
      <c r="M20" s="48">
        <v>1</v>
      </c>
      <c r="N20" s="48">
        <v>0</v>
      </c>
      <c r="O20" s="48">
        <v>1</v>
      </c>
      <c r="P20" s="48">
        <v>0</v>
      </c>
      <c r="Q20" s="48">
        <v>0</v>
      </c>
      <c r="R20" s="48">
        <v>0</v>
      </c>
      <c r="S20" s="48"/>
      <c r="T20" s="49" t="s">
        <v>1301</v>
      </c>
      <c r="U20" s="56"/>
      <c r="V20" s="48" t="s">
        <v>1181</v>
      </c>
      <c r="W20" s="48">
        <v>0</v>
      </c>
      <c r="X20" s="48">
        <v>1</v>
      </c>
      <c r="Y20" s="48">
        <v>1</v>
      </c>
      <c r="Z20" s="24">
        <v>1</v>
      </c>
      <c r="AA20" s="49" t="s">
        <v>1302</v>
      </c>
      <c r="AB20" s="49"/>
      <c r="AC20" s="21" t="s">
        <v>1303</v>
      </c>
      <c r="AD20" s="57" t="s">
        <v>1304</v>
      </c>
      <c r="AE20" s="21" t="s">
        <v>1302</v>
      </c>
      <c r="AF20" s="21" t="s">
        <v>1305</v>
      </c>
    </row>
    <row r="21" spans="1:32">
      <c r="A21" s="58">
        <v>3</v>
      </c>
      <c r="B21" s="47" t="s">
        <v>1306</v>
      </c>
      <c r="C21" s="48">
        <v>2013</v>
      </c>
      <c r="D21" s="48">
        <v>1</v>
      </c>
      <c r="E21" s="48">
        <v>15</v>
      </c>
      <c r="F21" s="48">
        <v>2013</v>
      </c>
      <c r="G21" s="48">
        <v>1</v>
      </c>
      <c r="H21" s="48">
        <v>15</v>
      </c>
      <c r="I21" s="49" t="s">
        <v>102</v>
      </c>
      <c r="J21" s="49" t="s">
        <v>1307</v>
      </c>
      <c r="K21" s="50" t="s">
        <v>1308</v>
      </c>
      <c r="L21" s="48">
        <v>1</v>
      </c>
      <c r="M21" s="48">
        <v>1</v>
      </c>
      <c r="N21" s="48">
        <v>0</v>
      </c>
      <c r="O21" s="48">
        <v>1</v>
      </c>
      <c r="P21" s="48">
        <v>0</v>
      </c>
      <c r="Q21" s="48">
        <v>1</v>
      </c>
      <c r="R21" s="48">
        <v>0</v>
      </c>
      <c r="T21" s="49"/>
      <c r="U21" s="49"/>
      <c r="V21" s="48">
        <v>0</v>
      </c>
      <c r="W21" s="48">
        <v>0</v>
      </c>
      <c r="X21" s="48">
        <v>1</v>
      </c>
      <c r="Y21" s="48">
        <v>0</v>
      </c>
      <c r="Z21" s="24">
        <v>1</v>
      </c>
      <c r="AA21" s="49" t="s">
        <v>1309</v>
      </c>
      <c r="AB21" s="49"/>
      <c r="AC21" s="21" t="s">
        <v>1310</v>
      </c>
      <c r="AD21" s="21" t="s">
        <v>1311</v>
      </c>
      <c r="AE21" s="21" t="s">
        <v>1312</v>
      </c>
      <c r="AF21" s="21" t="s">
        <v>1313</v>
      </c>
    </row>
    <row r="22" spans="1:32">
      <c r="A22" s="58">
        <v>4</v>
      </c>
      <c r="B22" s="47" t="s">
        <v>366</v>
      </c>
      <c r="C22" s="48">
        <v>2013</v>
      </c>
      <c r="D22" s="48">
        <v>6</v>
      </c>
      <c r="E22" s="48">
        <v>7</v>
      </c>
      <c r="F22" s="48">
        <v>2013</v>
      </c>
      <c r="G22" s="48">
        <v>6</v>
      </c>
      <c r="H22" s="48">
        <v>7</v>
      </c>
      <c r="I22" s="49" t="s">
        <v>76</v>
      </c>
      <c r="J22" s="49" t="s">
        <v>365</v>
      </c>
      <c r="K22" s="50" t="s">
        <v>1285</v>
      </c>
      <c r="L22" s="48">
        <v>1</v>
      </c>
      <c r="M22" s="48">
        <v>1</v>
      </c>
      <c r="N22" s="48">
        <v>3</v>
      </c>
      <c r="O22" s="48">
        <v>1</v>
      </c>
      <c r="P22" s="48">
        <v>0</v>
      </c>
      <c r="Q22" s="48">
        <v>1</v>
      </c>
      <c r="R22" s="48" t="s">
        <v>1314</v>
      </c>
      <c r="T22" s="49"/>
      <c r="U22" s="49"/>
      <c r="V22" s="48">
        <v>0</v>
      </c>
      <c r="W22" s="48">
        <v>0</v>
      </c>
      <c r="X22" s="48">
        <v>1</v>
      </c>
      <c r="Y22" s="48">
        <v>0</v>
      </c>
      <c r="Z22" s="24">
        <v>1</v>
      </c>
      <c r="AA22" s="49" t="s">
        <v>1315</v>
      </c>
      <c r="AB22" s="49"/>
      <c r="AC22" s="21" t="s">
        <v>1316</v>
      </c>
      <c r="AD22" s="21" t="s">
        <v>1317</v>
      </c>
      <c r="AE22" s="21" t="s">
        <v>1318</v>
      </c>
      <c r="AF22" s="21" t="s">
        <v>1319</v>
      </c>
    </row>
    <row r="23" spans="1:32">
      <c r="A23" s="58">
        <v>41</v>
      </c>
      <c r="B23" s="28"/>
      <c r="C23" s="24"/>
      <c r="D23" s="24"/>
      <c r="E23" s="24"/>
      <c r="F23" s="24"/>
      <c r="G23" s="24"/>
      <c r="H23" s="24"/>
      <c r="I23" s="29"/>
      <c r="J23" s="29"/>
      <c r="K23" s="24"/>
      <c r="L23" s="24"/>
      <c r="M23" s="24"/>
      <c r="N23" s="24"/>
      <c r="O23" s="24"/>
      <c r="P23" s="24"/>
      <c r="Q23" s="24"/>
      <c r="R23" s="24"/>
      <c r="S23" s="24"/>
      <c r="T23" s="29"/>
      <c r="U23" s="59"/>
      <c r="V23" s="24"/>
      <c r="W23" s="24"/>
      <c r="X23" s="24"/>
      <c r="Y23" s="24"/>
      <c r="Z23" s="24"/>
      <c r="AA23" s="24"/>
      <c r="AB23" s="24"/>
      <c r="AC23" s="35"/>
      <c r="AD23" s="35"/>
      <c r="AE23" s="18"/>
      <c r="AF23" s="35"/>
    </row>
    <row r="24" spans="1:32">
      <c r="T24" s="49"/>
      <c r="U24" s="49"/>
    </row>
    <row r="25" spans="1:32">
      <c r="N25" s="48">
        <f>SUM(N3:N14)</f>
        <v>6</v>
      </c>
      <c r="O25" s="48">
        <f>SUM(O3:O14)</f>
        <v>13</v>
      </c>
      <c r="P25" s="48">
        <f>SUM(P3:P14)</f>
        <v>0</v>
      </c>
      <c r="Q25" s="48">
        <f>SUM(Q3:Q14)</f>
        <v>2</v>
      </c>
      <c r="T25" s="49"/>
      <c r="U25" s="49"/>
    </row>
    <row r="26" spans="1:32">
      <c r="N26" s="48">
        <f>SUM(N15:N22)</f>
        <v>7</v>
      </c>
      <c r="O26" s="48">
        <f>SUM(O15:O22)</f>
        <v>8</v>
      </c>
      <c r="P26" s="48">
        <f>SUM(P15:P22)</f>
        <v>0</v>
      </c>
      <c r="Q26" s="48">
        <f>SUM(Q15:Q22)</f>
        <v>2</v>
      </c>
      <c r="Z26" s="48">
        <f>SUM(Z3:Z19)</f>
        <v>9</v>
      </c>
    </row>
    <row r="27" spans="1:32">
      <c r="Z27" s="48">
        <f>SUM(Z21:Z23)</f>
        <v>2</v>
      </c>
    </row>
    <row r="28" spans="1:32">
      <c r="N28" s="48">
        <f>SUM(N3:N13)</f>
        <v>4</v>
      </c>
      <c r="O28" s="48">
        <f>SUM(O3:O19)</f>
        <v>18</v>
      </c>
      <c r="P28" s="48">
        <f>SUM(P3:P19)</f>
        <v>0</v>
      </c>
      <c r="Q28" s="48">
        <f>SUM(Q3:Q19)</f>
        <v>2</v>
      </c>
    </row>
    <row r="29" spans="1:32">
      <c r="N29" s="48">
        <f>SUM(N3:N23)</f>
        <v>13</v>
      </c>
      <c r="O29" s="48">
        <f>SUM(O3:O23)</f>
        <v>21</v>
      </c>
      <c r="P29" s="48">
        <f>SUM(P3:P23)</f>
        <v>0</v>
      </c>
      <c r="Q29" s="48">
        <f>SUM(Q3:Q23)</f>
        <v>4</v>
      </c>
    </row>
    <row r="35" spans="17:17">
      <c r="Q35" s="48">
        <f>11/27</f>
        <v>0.40740740740740738</v>
      </c>
    </row>
  </sheetData>
  <mergeCells count="5">
    <mergeCell ref="A1:B1"/>
    <mergeCell ref="C1:E1"/>
    <mergeCell ref="I1:J1"/>
    <mergeCell ref="K1:Y1"/>
    <mergeCell ref="AC1:AF1"/>
  </mergeCells>
  <hyperlinks>
    <hyperlink ref="AB4" r:id="rId1"/>
    <hyperlink ref="AD3" r:id="rId2" location=".Uv_PrXkaMds"/>
    <hyperlink ref="AE3" r:id="rId3"/>
    <hyperlink ref="AF3" r:id="rId4" location="q=shooting+Apostolic+Revival+Center+Christian+School+Florida&amp;rls=en"/>
    <hyperlink ref="AC21" r:id="rId5"/>
    <hyperlink ref="AD21" r:id="rId6"/>
    <hyperlink ref="AE21" r:id="rId7"/>
    <hyperlink ref="AF21" r:id="rId8" location="q=shooting+Stevens+Institute+of+Business+%26+Arts+Missouri&amp;rls=en"/>
    <hyperlink ref="AF15" r:id="rId9" location="q=shooting+Hazard+Community+and+Technical+College+Kentucky&amp;rls=en"/>
    <hyperlink ref="AC15" r:id="rId10"/>
    <hyperlink ref="AD15" r:id="rId11"/>
    <hyperlink ref="AE15" r:id="rId12"/>
    <hyperlink ref="AF5" r:id="rId13" location="q=shooting+Henry+W.+Grady+HS+%09Georgia&amp;rls=en"/>
    <hyperlink ref="AC5" r:id="rId14"/>
    <hyperlink ref="AD5" r:id="rId15"/>
    <hyperlink ref="AF17" r:id="rId16" location="q=shooting+Grambling+State+University+Louisiana&amp;rls=en"/>
    <hyperlink ref="AC17" r:id="rId17"/>
    <hyperlink ref="AD17" r:id="rId18"/>
    <hyperlink ref="AE17" r:id="rId19"/>
    <hyperlink ref="AC22" r:id="rId20"/>
    <hyperlink ref="AF22" r:id="rId21" location="q=shooting+Santa+Monica+College+California&amp;rls=en"/>
    <hyperlink ref="AD22" r:id="rId22"/>
    <hyperlink ref="AE22" r:id="rId23"/>
    <hyperlink ref="AF6" r:id="rId24" location="q=shooting+Alexander+W.+Dreyfoos+School+of+the+Arts+Florida&amp;rls=en"/>
    <hyperlink ref="AC6" r:id="rId25"/>
    <hyperlink ref="AD6" r:id="rId26"/>
    <hyperlink ref="AF7" r:id="rId27" location="q=shooting+Carver+High+School+North+Carolina&amp;rls=en"/>
    <hyperlink ref="AC7" r:id="rId28"/>
    <hyperlink ref="AD7" r:id="rId29"/>
    <hyperlink ref="AE7" r:id="rId30"/>
    <hyperlink ref="AF8" r:id="rId31" location="q=shooting+Agape+Christian+Academy+Florida&amp;rls=en"/>
    <hyperlink ref="AC8" r:id="rId32"/>
    <hyperlink ref="AE8" r:id="rId33"/>
    <hyperlink ref="AF13" r:id="rId34" location="q=shooting+Sparks+Middle+School+Nevada&amp;rls=en"/>
    <hyperlink ref="AC13" r:id="rId35"/>
    <hyperlink ref="AD13" r:id="rId36"/>
    <hyperlink ref="AE13" r:id="rId37"/>
    <hyperlink ref="AF9" r:id="rId38" location="q=shooting+shooting+Stephenson+High+School+Georgia&amp;rls=en"/>
    <hyperlink ref="AC9" r:id="rId39" location="axzz2tQd0uPz2"/>
    <hyperlink ref="AD9" r:id="rId40"/>
    <hyperlink ref="AE9" r:id="rId41"/>
    <hyperlink ref="AF14" r:id="rId42" location="q=shooting+Arapahoe+High+School+Colorado&amp;rls=en"/>
    <hyperlink ref="AC14" r:id="rId43"/>
    <hyperlink ref="AD14" r:id="rId44"/>
    <hyperlink ref="AE14" r:id="rId45"/>
    <hyperlink ref="AF10" r:id="rId46" location="q=shooting+Berrendo+Middle+School+New+Mexico&amp;rls=en"/>
    <hyperlink ref="AB10" r:id="rId47"/>
    <hyperlink ref="AD10" r:id="rId48"/>
    <hyperlink ref="AE10" r:id="rId49"/>
    <hyperlink ref="AF11" r:id="rId50" location="q=shooting+Delaware+Valley+Charter+HS+Pennsylvania&amp;rls=en"/>
    <hyperlink ref="AC11" r:id="rId51"/>
    <hyperlink ref="AD11" r:id="rId52"/>
    <hyperlink ref="AE11" r:id="rId53"/>
    <hyperlink ref="AF18" r:id="rId54" location="q=shooting+Purdue+University+Indiana&amp;rls=en"/>
    <hyperlink ref="AC18" r:id="rId55"/>
    <hyperlink ref="AD18" r:id="rId56"/>
    <hyperlink ref="AE18" r:id="rId57"/>
    <hyperlink ref="AF19" r:id="rId58" location="q=shooting+Tennessee+State+University+Tennessee&amp;rls=en"/>
    <hyperlink ref="AC19" r:id="rId59"/>
    <hyperlink ref="AD19" r:id="rId60"/>
    <hyperlink ref="AE19" r:id="rId61"/>
    <hyperlink ref="AC20" r:id="rId62"/>
    <hyperlink ref="AF20" r:id="rId63" location="q=shooting+Eastern+Florida+State+College+Florida&amp;rls=en"/>
    <hyperlink ref="AD20" r:id="rId64"/>
    <hyperlink ref="AE20" r:id="rId65"/>
    <hyperlink ref="AF12" r:id="rId66" location="q=shooting+Salisbury+High+School+North+Carolina&amp;rls=en"/>
    <hyperlink ref="AC12" r:id="rId67"/>
    <hyperlink ref="AD12" r:id="rId68"/>
    <hyperlink ref="AA3" r:id="rId69"/>
  </hyperlinks>
  <pageMargins left="0.75" right="0.75" top="1" bottom="1" header="0.5" footer="0.5"/>
  <pageSetup orientation="portrait" horizontalDpi="4294967292" verticalDpi="4294967292"/>
  <legacyDrawing r:id="rId7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Updated Chart</vt:lpstr>
      <vt:lpstr>Death_Non-gang On Campus</vt:lpstr>
      <vt:lpstr>Chart</vt:lpstr>
      <vt:lpstr>Death</vt:lpstr>
      <vt:lpstr>National School Safety Center</vt:lpstr>
      <vt:lpstr>Shootings.csv</vt:lpstr>
      <vt:lpstr>Cleared up cases 2013-14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John Lott</cp:lastModifiedBy>
  <dcterms:created xsi:type="dcterms:W3CDTF">2018-02-20T21:36:06Z</dcterms:created>
  <dcterms:modified xsi:type="dcterms:W3CDTF">2018-02-28T21:51:12Z</dcterms:modified>
</cp:coreProperties>
</file>