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Klarevas Data" sheetId="1" r:id="rId4"/>
    <sheet name="Public CPRC data" sheetId="2" r:id="rId5"/>
    <sheet name="Mother Jones List" sheetId="3" r:id="rId6"/>
    <sheet name="Klarevas Missing MPS 93-97" sheetId="4" r:id="rId7"/>
    <sheet name="Klaveras Data Tables" sheetId="5" r:id="rId8"/>
    <sheet name="Mother Jones Tables" sheetId="6" r:id="rId9"/>
    <sheet name="CPRC Data Tables" sheetId="7" r:id="rId10"/>
    <sheet name="Scratch pad" sheetId="8" r:id="rId11"/>
  </sheets>
</workbook>
</file>

<file path=xl/sharedStrings.xml><?xml version="1.0" encoding="utf-8"?>
<sst xmlns="http://schemas.openxmlformats.org/spreadsheetml/2006/main" uniqueCount="1735">
  <si>
    <t>Date</t>
  </si>
  <si>
    <t>City</t>
  </si>
  <si>
    <t>State</t>
  </si>
  <si>
    <t>Killer</t>
  </si>
  <si>
    <t>Murders</t>
  </si>
  <si>
    <t>Assault weapon</t>
  </si>
  <si>
    <t>Deaths from AW</t>
  </si>
  <si>
    <t>Weapons</t>
  </si>
  <si>
    <t>Sources</t>
  </si>
  <si>
    <t>Evansville</t>
  </si>
  <si>
    <t>Indiana</t>
  </si>
  <si>
    <t>James Day</t>
  </si>
  <si>
    <t>semi-auto handgun, .22 caliber semi-auto handgun</t>
  </si>
  <si>
    <t>http://amok.wikia.com/wiki/James_Alan_Day</t>
  </si>
  <si>
    <t>Edmond</t>
  </si>
  <si>
    <t>Oklahoma</t>
  </si>
  <si>
    <t>Patrick Sherrill</t>
  </si>
  <si>
    <t>Two .45 calibre pistols, one .22 calibre pistol</t>
  </si>
  <si>
    <t>https://justcriminals.info/2016/11/12/patrick-henry-sherrill-1986/</t>
  </si>
  <si>
    <t>Oakland</t>
  </si>
  <si>
    <t>California</t>
  </si>
  <si>
    <t>Rita Lewis, David Welch</t>
  </si>
  <si>
    <t>Flint</t>
  </si>
  <si>
    <t>Michigan</t>
  </si>
  <si>
    <t>Terry Morris</t>
  </si>
  <si>
    <t xml:space="preserve">12 gauge pump shotgun, .38 special caliber Smith &amp; Wesson, .357 handgun </t>
  </si>
  <si>
    <t>http://cases.iippi.org/terry-lewis-morris/</t>
  </si>
  <si>
    <t>Palm Bay</t>
  </si>
  <si>
    <t>Florida</t>
  </si>
  <si>
    <t>William Cruse</t>
  </si>
  <si>
    <t>Ruger Mini 14 .223-caliber semi-automatic rifle with 5 30-round magazines, Winchester 20 gauge shotgun, .357-caliber Ruger Blackhawk revolver</t>
  </si>
  <si>
    <t>https://www.findagrave.com/memorial/123906432/william-bryan-cruse</t>
  </si>
  <si>
    <t>Tacoma</t>
  </si>
  <si>
    <t>Washington</t>
  </si>
  <si>
    <t>Daniel Lynam</t>
  </si>
  <si>
    <t>.38 caliber pistol</t>
  </si>
  <si>
    <t>http://murderpedia.org/male.L/l/lynam-daniel.htm</t>
  </si>
  <si>
    <t>elkland</t>
  </si>
  <si>
    <t>missouri</t>
  </si>
  <si>
    <t>james schnick</t>
  </si>
  <si>
    <t>.22 caliber pistol</t>
  </si>
  <si>
    <t>http://murderpedia.org/male.S/s/schnick-james.htm</t>
  </si>
  <si>
    <t>Algona</t>
  </si>
  <si>
    <t>Iowa</t>
  </si>
  <si>
    <t>robert dreesman</t>
  </si>
  <si>
    <t>one rifle, one shotgun</t>
  </si>
  <si>
    <t>https://www.google.com/search?client=safari&amp;rls=en&amp;ei=wuHcWoCUBcO85gKJvqywCg&amp;q=%22Robert+Dreesman%2C+holding+a+rifle+in+one+hand%22&amp;oq=%22Robert+Dreesman%2C+holding+a+rifle+in+one+hand%22&amp;gs_l=psy-ab.3...16064.16064.0.16357.1.1.0.0.0.0.0.0..0.0....0...1c.1.64.psy-ab..1.0.0....0.huAzhiMKi4Q</t>
  </si>
  <si>
    <t>Sunnyvale</t>
  </si>
  <si>
    <t>Richard Farley</t>
  </si>
  <si>
    <t>.380 ACP Browning, 9mm Smith &amp; Wesson semiautomatic handguns; Ruger M-77 .22-250 bolt-action rifle with scope; Mossberg 12-gauge pump-action, 12-gauge Benelli semiautomatic shotguns; .357 Magnum Smith &amp; Wesson, .22 Sentinel WMR revolvers</t>
  </si>
  <si>
    <t>Louisville</t>
  </si>
  <si>
    <t>Kentucky</t>
  </si>
  <si>
    <t>Joseph Wesbecker</t>
  </si>
  <si>
    <t>Two Intratec MAC-11, 9mm SIG Sauer semiautomatic handguns; AK-47 Chinese variant semiautomatic rifle; .38-caliber revolver</t>
  </si>
  <si>
    <t>http://nl.newsbank.com/nl-search/we/Archives?p_product=LH&amp;s_site=kentucky&amp;p_multi=LH&amp;p_theme=realcities&amp;p_action=search&amp;p_maxdocs=200&amp;p_topdoc=1&amp;p_text_direct-0=0EB73C025033DC82&amp;p_field_direct-0=document_id&amp;p_perpage=10&amp;p_sort=YMD_date:D&amp;s_trackval=GooglePM; http://www.nytimes.com/1989/09/16/us/disturbed-past-of-killer-of-7-is-unraveled.html?pagewanted=all&amp;src=pm</t>
  </si>
  <si>
    <t>Jacksonville</t>
  </si>
  <si>
    <t>James Pough</t>
  </si>
  <si>
    <t>.30-caliber Universal M1 carbine rifle; .38-caliber revolver</t>
  </si>
  <si>
    <t>http://www.nytimes.com/1990/06/19/us/florida-gunman-kills-8-and-wounds-6-in-office.html; http://www.nytimes.com/1990/06/20/us/hazy-records-helped-florida-gunman-buy-arms.html; http://www.vpc.org/studies/wgun900618.htm; http://www.nytimes.com/1990/06/19/us/florida-gunman-kills-8-and-wounds-6-in-office.html?pagewanted=all&amp;src=pm</t>
  </si>
  <si>
    <t>Chimayo</t>
  </si>
  <si>
    <t>New Mexico</t>
  </si>
  <si>
    <t>Ricky Abeyta</t>
  </si>
  <si>
    <t>.357 revolver, rifle</t>
  </si>
  <si>
    <t>https://www.courtlistener.com/opinion/1255709/state-v-abeyta/</t>
  </si>
  <si>
    <t>Waddell</t>
  </si>
  <si>
    <t>Arizona</t>
  </si>
  <si>
    <t>Johnathan Doody, Allessandro Garcia</t>
  </si>
  <si>
    <t>.22-caliber rifle, 20-gauge shotgun</t>
  </si>
  <si>
    <t>https://www.azcentral.com/story/news/local/arizona/2016/08/06/25th-anniversary-infamous-buddhist-temple-murders-community-honors-victims/88345818/</t>
  </si>
  <si>
    <t>Killeen</t>
  </si>
  <si>
    <t>Texas</t>
  </si>
  <si>
    <t>George Hennard</t>
  </si>
  <si>
    <t>9mm Glock 17 semi-auto handgun, 9mm Ruger P89 semi-auto handgun</t>
  </si>
  <si>
    <t>http://people.com/archive/a-texas-massacre-vol-36-no-17/; http://www.nytimes.com/1991/10/18/us/portrait-of-texas-killer-impatient-and-troubled.html?pagewanted=all&amp;src=pm;</t>
  </si>
  <si>
    <t>Morro Bay and Paso Robles</t>
  </si>
  <si>
    <t>Lynwood Drake</t>
  </si>
  <si>
    <t>12-gauge shotgun, .32 caliber Smith &amp; Wesson Model 30 revolver</t>
  </si>
  <si>
    <t>https://en.wikipedia.org/wiki/Lynwood_Drake</t>
  </si>
  <si>
    <t>Palatine</t>
  </si>
  <si>
    <t>Illinois</t>
  </si>
  <si>
    <t>Juan Luna, James Degorski</t>
  </si>
  <si>
    <t>.38 caliber revolver</t>
  </si>
  <si>
    <t>https://www.nytimes.com/2007/04/13/us/13chicken.html?mtrref=en.wikipedia.org</t>
  </si>
  <si>
    <t>Fresno</t>
  </si>
  <si>
    <t>Allen Heflin, Johnnie Malarkey</t>
  </si>
  <si>
    <t>semi-automatic handguns</t>
  </si>
  <si>
    <t>http://newsok.com/article/2434843, http://articles.latimes.com/1993-05-17/news/mn-36406_1_fresno-history</t>
  </si>
  <si>
    <t>San Francisco</t>
  </si>
  <si>
    <t>Gian Luigi Ferri</t>
  </si>
  <si>
    <t>Two semi-auto Intratec TEC-DC9 pistols, one semi-auto Norinco M1911 pistol</t>
  </si>
  <si>
    <t>https://en.wikipedia.org/wiki/101_California_Street_shooting</t>
  </si>
  <si>
    <t>Garden City</t>
  </si>
  <si>
    <t>New York</t>
  </si>
  <si>
    <t>Colin Ferguson</t>
  </si>
  <si>
    <t>9mm Ruger P89 semiautomatic handgun</t>
  </si>
  <si>
    <t>http://www.nytimes.com/1993/12/12/nyregion/tormented-life-special-report-long-slide-privilege-ends-slaughter-train.html; http://www.vpc.org/studies/wgun931207.htm</t>
  </si>
  <si>
    <t>Average</t>
  </si>
  <si>
    <t>murders with assault weapons</t>
  </si>
  <si>
    <t>Mass Shootings with at least 6 dead</t>
  </si>
  <si>
    <t>Littleton</t>
  </si>
  <si>
    <t>Colorado</t>
  </si>
  <si>
    <t>Eric Harris, Dylan Klebold</t>
  </si>
  <si>
    <t>shotgun, handgun</t>
  </si>
  <si>
    <t>Hi-Point 995 Carbine, Savage 67H pump-action shotgun, explosives and two knives; Intratec TEC-DC9, Stevens 311D double barreled sawed-off shotgun, explosives and two knives</t>
  </si>
  <si>
    <t>http://en.wikipedia.org/wiki/Columbine_High_School_massacre</t>
  </si>
  <si>
    <t>Atlanta</t>
  </si>
  <si>
    <t>Georgia</t>
  </si>
  <si>
    <t>Cyrano Marks</t>
  </si>
  <si>
    <t>pistol</t>
  </si>
  <si>
    <t>https://www.washingtonpost.com/archive/politics/1999/07/14/gun-misfire-spared-boy-in-shooting-rampage-that-killed-6-family-members/cfc11989-632a-4442-8fea-1be190cc1bba/?utm_term=.68b1b5c3b275</t>
  </si>
  <si>
    <t>Mark Barton</t>
  </si>
  <si>
    <t>handgun</t>
  </si>
  <si>
    <t>Hammer; Colt 1911A1 (.45); Glock 17 (9mm); H&amp;R Revolver (.22); Raven MP-25 (.25)</t>
  </si>
  <si>
    <t>http://en.wikipedia.org/wiki/Mark_O._Barton</t>
  </si>
  <si>
    <t>Fort Worth</t>
  </si>
  <si>
    <t>Larry Ashbrook</t>
  </si>
  <si>
    <t>handguns and bomb</t>
  </si>
  <si>
    <t>Ruger P85 (9mm); AMT Backup (.380 ACP); Pipe bomb</t>
  </si>
  <si>
    <r>
      <rPr>
        <b val="1"/>
        <sz val="10"/>
        <color indexed="8"/>
        <rFont val="Calibri"/>
      </rPr>
      <t>http://en.wikipedia.org/wiki/Larry_Gene_Ashbrook</t>
    </r>
  </si>
  <si>
    <t>Honolulu</t>
  </si>
  <si>
    <t>Hawaii</t>
  </si>
  <si>
    <t>Byran Koji Uyesugi</t>
  </si>
  <si>
    <t>a semi-automatic pistol</t>
  </si>
  <si>
    <t>http://en.wikipedia.org/wiki/Xerox_murders</t>
  </si>
  <si>
    <t>Wakefield</t>
  </si>
  <si>
    <t>Massachusetts</t>
  </si>
  <si>
    <t>Michael McDermott</t>
  </si>
  <si>
    <t>shotgun, AK-47 variant rifle, handgun</t>
  </si>
  <si>
    <t>an AK-47 variant, a 12-gauge shotgun, and a .32 caliber pistol</t>
  </si>
  <si>
    <t>http://en.wikipedia.org/wiki/Wakefield_massacre</t>
  </si>
  <si>
    <t>Philadelphia</t>
  </si>
  <si>
    <t>Pennsylvania</t>
  </si>
  <si>
    <t>Shihean Black, Dowud Faruqi, Khalid Faruqi, Bruce Veney</t>
  </si>
  <si>
    <t>Rutledge</t>
  </si>
  <si>
    <t>Alabama</t>
  </si>
  <si>
    <t>Westley Harris</t>
  </si>
  <si>
    <t>Edinburg</t>
  </si>
  <si>
    <t>Humberto Garza, Robert Garza, Rodolfo Medrano, Juan Ramirez</t>
  </si>
  <si>
    <t>semi-auto rifles</t>
  </si>
  <si>
    <t xml:space="preserve">2+ semi-automatic SKS Norinco 7.62x39mm rifles </t>
  </si>
  <si>
    <t>https://law.justia.com/cases/texas/court-of-criminal-appeals/2008/17657.html</t>
  </si>
  <si>
    <t>Meridian</t>
  </si>
  <si>
    <t>Mississippi</t>
  </si>
  <si>
    <t>Douglas Williams</t>
  </si>
  <si>
    <t>shotgun, .22-caliber rifle</t>
  </si>
  <si>
    <t>Winchester 1200 shotgun; Ruger Mini-14 .223-caliber rifle not discharged, 22-caliber rifle</t>
  </si>
  <si>
    <t>http://en.wikipedia.org/wiki/Lockheed_Martin_shooting</t>
  </si>
  <si>
    <t>Chicago</t>
  </si>
  <si>
    <t>Salvador Tapia</t>
  </si>
  <si>
    <t>a semi-automatic handgun</t>
  </si>
  <si>
    <t>http://murderpedia.org/male.T/t/tapia-salvador.htm</t>
  </si>
  <si>
    <t>Marcus Wesson, Sebrenah Wesson</t>
  </si>
  <si>
    <t>semi-auto handgun</t>
  </si>
  <si>
    <t>Ruger MK II Target .22 caliber handgun</t>
  </si>
  <si>
    <t>https://en.wikipedia.org/wiki/Marcus_Wesson</t>
  </si>
  <si>
    <t>Birchwood</t>
  </si>
  <si>
    <t>Wisconsin</t>
  </si>
  <si>
    <t>Chai Soua Vang</t>
  </si>
  <si>
    <t>rifle</t>
  </si>
  <si>
    <t>a black Saiga Rifle chambered in 7.62×39mm, fired 20 rounds, large capacity magazine</t>
  </si>
  <si>
    <t>http://murderpedia.org/male.V/v/vang-chai-soua.htm</t>
  </si>
  <si>
    <t>Brookfield</t>
  </si>
  <si>
    <t>Terry Ratzmann</t>
  </si>
  <si>
    <t>a 9mm Beretta handgun</t>
  </si>
  <si>
    <t>http://murderpedia.org/male.R/r/ratzmann-terry.htm</t>
  </si>
  <si>
    <t>Red Lake</t>
  </si>
  <si>
    <t>MN</t>
  </si>
  <si>
    <t>Jeffrey Weise</t>
  </si>
  <si>
    <t>pistols and shotgun</t>
  </si>
  <si>
    <t>Glock 23 .40 caliber pistol; Ruger MK II .22 caliber pistol; Remington 870 12 gauge shotgun</t>
  </si>
  <si>
    <t>http://en.wikipedia.org/wiki/Red_Lake_massacre</t>
  </si>
  <si>
    <t>Goleta</t>
  </si>
  <si>
    <t>CA</t>
  </si>
  <si>
    <t>Jennifer San Marco</t>
  </si>
  <si>
    <t>Seattle</t>
  </si>
  <si>
    <t>WA</t>
  </si>
  <si>
    <t>Kyle Huff</t>
  </si>
  <si>
    <t>Indianapolis</t>
  </si>
  <si>
    <t>IN</t>
  </si>
  <si>
    <t>James Stewart, Desmond Turner</t>
  </si>
  <si>
    <t>pistol, long gun</t>
  </si>
  <si>
    <t>long gun had 7.62x39mm cartridge casings</t>
  </si>
  <si>
    <t>http://www.in.gov/judiciary/opinions/pdf/09281101rdr.pdf</t>
  </si>
  <si>
    <t>Kansas City</t>
  </si>
  <si>
    <t>KS</t>
  </si>
  <si>
    <t>Hersel Isadore</t>
  </si>
  <si>
    <t>Blacksburg</t>
  </si>
  <si>
    <t>VA</t>
  </si>
  <si>
    <t>Seung Hui Cho</t>
  </si>
  <si>
    <t>two pistols</t>
  </si>
  <si>
    <t>Glock 19 pistol; Walther P22 pistol</t>
  </si>
  <si>
    <t>http://en.wikipedia.org/wiki/Virginia_Tech_massacre</t>
  </si>
  <si>
    <t>Crandon</t>
  </si>
  <si>
    <t>WI</t>
  </si>
  <si>
    <t>Tyler Peterson</t>
  </si>
  <si>
    <t>an automatic rifle</t>
  </si>
  <si>
    <t>AR-15</t>
  </si>
  <si>
    <t>http://murderpedia.org/male.P/p/peterson-tyler.htm</t>
  </si>
  <si>
    <t>Omaha</t>
  </si>
  <si>
    <t>NE</t>
  </si>
  <si>
    <t>Robert Hawkins</t>
  </si>
  <si>
    <t>AKM 7.62×39mm semi-automatic rifle</t>
  </si>
  <si>
    <t>http://en.wikipedia.org/wiki/Westroads_Mall_shooting</t>
  </si>
  <si>
    <t>Carnation</t>
  </si>
  <si>
    <t>Michele Anderson, Joseph McEnroe</t>
  </si>
  <si>
    <t>two handguns</t>
  </si>
  <si>
    <t>.357 caliber Magnum handgun, semi-automatic pistol</t>
  </si>
  <si>
    <t>https://www.seattletimes.com/seattle-news/crime/michele-anderson-sentenced-to-life-for-killing-6-relatives/, https://en.wikipedia.org/wiki/2007_Carnation_murders</t>
  </si>
  <si>
    <t>Kirkwood</t>
  </si>
  <si>
    <t>MO</t>
  </si>
  <si>
    <t>Charles Lee Thornton</t>
  </si>
  <si>
    <t>One semiautomatic handgun, one revolver</t>
  </si>
  <si>
    <t>.40-caliber Smith &amp; Wesson semiautomatic handgun; .44 Magnum Smith &amp; Wesson Model 29 revolver</t>
  </si>
  <si>
    <r>
      <rPr>
        <b val="1"/>
        <sz val="10"/>
        <color indexed="8"/>
        <rFont val="Calibri"/>
      </rPr>
      <t>http://en.wikipedia.org/wiki/Kirkwood_City_Council_shooting</t>
    </r>
  </si>
  <si>
    <t>Alger</t>
  </si>
  <si>
    <t>Isaac Zamora</t>
  </si>
  <si>
    <t>rifle, handgun</t>
  </si>
  <si>
    <t>winchester lever-action rifle, handgun</t>
  </si>
  <si>
    <t>https://en.wikipedia.org/wiki/2008_Skagit_County_shooting_spree</t>
  </si>
  <si>
    <t>Covina</t>
  </si>
  <si>
    <t>Bruce Pardo</t>
  </si>
  <si>
    <t>four semi-automatic handguns</t>
  </si>
  <si>
    <t>https://en.wikipedia.org/wiki/Covina_massacre</t>
  </si>
  <si>
    <t>Los Angeles</t>
  </si>
  <si>
    <t>Ervin Lupoe</t>
  </si>
  <si>
    <t>Revolver</t>
  </si>
  <si>
    <t>https://www.cbsnews.com/news/mass-murder-family-in-la-part-of-trend/</t>
  </si>
  <si>
    <t>Kinston, Samson, Geneva</t>
  </si>
  <si>
    <t>AL</t>
  </si>
  <si>
    <t>Michael McLendon</t>
  </si>
  <si>
    <t>two semi-auto rifles, one handgun, one shotgun</t>
  </si>
  <si>
    <t>Bushmaster XM-15 rifle, SKS carbine rifle, handgun, shotgun</t>
  </si>
  <si>
    <t>Carthage</t>
  </si>
  <si>
    <t>NC</t>
  </si>
  <si>
    <t>Robert Stewart</t>
  </si>
  <si>
    <t>handgun, shotgun</t>
  </si>
  <si>
    <t>12-gauge Winchester 1300 shotgun; .357 Magnum revolver; .22 Magnum semi-automatic pistol</t>
  </si>
  <si>
    <t>http://en.wikipedia.org/wiki/Carthage_nursing_home_shooting</t>
  </si>
  <si>
    <t>Binghamton</t>
  </si>
  <si>
    <t>NY</t>
  </si>
  <si>
    <t>Jiverly Wong</t>
  </si>
  <si>
    <t>9mm and .45 caliber Beretta handguns; Allegedly fired 98 rounds during the attack. At least one magazine with a 30-round capacity was recovered at the scene.</t>
  </si>
  <si>
    <t>http://murderpedia.org/male.W/w/wong-jiverly.htm</t>
  </si>
  <si>
    <t>Fort Hood</t>
  </si>
  <si>
    <t>TX</t>
  </si>
  <si>
    <t>Nidal Hasan</t>
  </si>
  <si>
    <t>A FN Five-seven handgun was used in the attack. A Smith and Wesson .357 revolver also recovered. Hasan fired at least 220 rounds of ammunition and had 200 rounds in his pocket when he was detained.</t>
  </si>
  <si>
    <t>http://en.wikipedia.org/wiki/2009_Fort_Hood_shooting</t>
  </si>
  <si>
    <t>Appomattox</t>
  </si>
  <si>
    <t>Christopher Speight</t>
  </si>
  <si>
    <t>https://en.wikipedia.org/wiki/Appomattox_mass_murder</t>
  </si>
  <si>
    <t>Manchester</t>
  </si>
  <si>
    <t>CT</t>
  </si>
  <si>
    <t>Omar Thornton</t>
  </si>
  <si>
    <t>Two Ruger SR9 9mm handguns; The shooter allegedly carried two extra magazines and two extra boxes of ammunition with him to the attack.</t>
  </si>
  <si>
    <t>http://en.wikipedia.org/wiki/Hartford_Distributors_shooting</t>
  </si>
  <si>
    <t>Tucson</t>
  </si>
  <si>
    <t>AZ</t>
  </si>
  <si>
    <t>Jared Loughner</t>
  </si>
  <si>
    <t>9mm Glock 19 semiautomatic handgun; 33-round magazine</t>
  </si>
  <si>
    <r>
      <rPr>
        <b val="1"/>
        <sz val="10"/>
        <color indexed="8"/>
        <rFont val="Calibri"/>
      </rPr>
      <t>http://en.wikipedia.org/wiki/2011_Tucson_shooting#Shooting</t>
    </r>
  </si>
  <si>
    <t>Grand Rapids</t>
  </si>
  <si>
    <t>MI</t>
  </si>
  <si>
    <t>Rodrick Dantzler</t>
  </si>
  <si>
    <t>9mm Glock 19 semiautomatic handgun</t>
  </si>
  <si>
    <t>https://en.wikipedia.org/wiki/2011_Grand_Rapids_mass_murder</t>
  </si>
  <si>
    <t>Copley Township</t>
  </si>
  <si>
    <t>OH</t>
  </si>
  <si>
    <t>Michael Hance</t>
  </si>
  <si>
    <t>one semi-auto handgun, one revolver</t>
  </si>
  <si>
    <t>Hi-Point Model JHP .45-caliber pistol, .357 Magnum revolver</t>
  </si>
  <si>
    <t>https://en.wikipedia.org/wiki/2011_Copley_Township_shooting</t>
  </si>
  <si>
    <t>Seal Beach</t>
  </si>
  <si>
    <t>Scott Dekrooi</t>
  </si>
  <si>
    <t>Dekraai carried 3 handguns – a 9 mm Springfield, a Heckler &amp; Koch .45, and a Smith &amp; Wesson .44 Magnum – and used at least two in the shooting. News articles say Dekraai was carrying “extra ammunition” when the shooting began.</t>
  </si>
  <si>
    <t>http://en.wikipedia.org/wiki/2011_Seal_Beach_shooting</t>
  </si>
  <si>
    <t>Grapevine</t>
  </si>
  <si>
    <t>Aziz Yazdanpanah</t>
  </si>
  <si>
    <t>two semi-auto handguns</t>
  </si>
  <si>
    <r>
      <rPr>
        <sz val="12"/>
        <color indexed="11"/>
        <rFont val="Arial"/>
      </rPr>
      <t>Smith &amp; Wesson 915 model 9 mm </t>
    </r>
    <r>
      <rPr>
        <b val="1"/>
        <sz val="10"/>
        <color indexed="12"/>
        <rFont val="Arial"/>
      </rPr>
      <t>pistol</t>
    </r>
    <r>
      <rPr>
        <sz val="12"/>
        <color indexed="11"/>
        <rFont val="Arial"/>
      </rPr>
      <t> and a Glock 23 .</t>
    </r>
    <r>
      <rPr>
        <b val="1"/>
        <sz val="10"/>
        <color indexed="12"/>
        <rFont val="Arial"/>
      </rPr>
      <t>40</t>
    </r>
    <r>
      <rPr>
        <sz val="12"/>
        <color indexed="11"/>
        <rFont val="Arial"/>
      </rPr>
      <t>-</t>
    </r>
    <r>
      <rPr>
        <b val="1"/>
        <sz val="10"/>
        <color indexed="12"/>
        <rFont val="Arial"/>
      </rPr>
      <t>caliber pistol</t>
    </r>
  </si>
  <si>
    <t>https://www.reuters.com/article/us-texas-bodies-vigil/vigil-honors-victims-of-texas-christmas-shooting-idUSTRE7BS05E20111229</t>
  </si>
  <si>
    <t>One Goh</t>
  </si>
  <si>
    <t>.45 caliber handgun; Goh was armed with four magazines of ammunition, holding 10 rounds each.</t>
  </si>
  <si>
    <t>http://en.wikipedia.org/wiki/Oikos_University_shooting</t>
  </si>
  <si>
    <t>Aurora</t>
  </si>
  <si>
    <t>CO</t>
  </si>
  <si>
    <t>James Holmes</t>
  </si>
  <si>
    <t>rifle, handgun, shotgun</t>
  </si>
  <si>
    <t>Smith &amp; Wesson AR-15 assault-style rifle, Remington 870 12-gauge shotgun, and two Glock .40 caliber handguns. Holmes had a 100-round drum magazine for the AR-15 and reportedly only ceased firing with it when it jammed.</t>
  </si>
  <si>
    <t>http://en.wikipedia.org/wiki/2012_Aurora_shooting</t>
  </si>
  <si>
    <t>Oak Creek</t>
  </si>
  <si>
    <t>Wade Page</t>
  </si>
  <si>
    <t>9mm semiautomatic handgun; Page reportedly bought three 19-round magazines when he purchased the gun.</t>
  </si>
  <si>
    <t>http://en.wikipedia.org/wiki/Wisconsin_Sikh_temple_shooting</t>
  </si>
  <si>
    <t>Minneapolis</t>
  </si>
  <si>
    <t>Andrew Engeldinger</t>
  </si>
  <si>
    <t>Springfield XDM semiautomatic pistol</t>
  </si>
  <si>
    <t>Glock 9mm semiautomatic handgun; Engeldinger fired at least 46 bullets during the shooting. At his home, police recovered packaging for 10,000 rounds of ammunition.</t>
  </si>
  <si>
    <t>http://en.wikipedia.org/wiki/2012_Minneapolis_workplace_shooting</t>
  </si>
  <si>
    <t>Newtown</t>
  </si>
  <si>
    <t>Adam Lanza</t>
  </si>
  <si>
    <t>handgun, rife</t>
  </si>
  <si>
    <t>A Bushmaster .223 assault-style rifle was used in the attack at the elementary school. A 10mm Glock handgun, a 9mm SIG Sauer handgun, and a shotgun were also recovered at the crime scene. Lanza was carrying multiple high-capacity clips, reportedly enough ammunition to kill nearly every student at school.</t>
  </si>
  <si>
    <t>http://en.wikipedia.org/wiki/Sandy_Hook_Elementary_School_shooting#Perpetrator</t>
  </si>
  <si>
    <t>Hialeah</t>
  </si>
  <si>
    <t>FL</t>
  </si>
  <si>
    <t>Pedro Vargas</t>
  </si>
  <si>
    <t>Glock 17 9mm semi-automatic pistol</t>
  </si>
  <si>
    <t>https://en.wikipedia.org/wiki/2013_Hialeah_shooting</t>
  </si>
  <si>
    <t>DC</t>
  </si>
  <si>
    <t>Aaron Alexis</t>
  </si>
  <si>
    <t>shotgun</t>
  </si>
  <si>
    <t>The shooter arrived with a shotgun and also obtained a handgun from one a security guard that he killed.</t>
  </si>
  <si>
    <r>
      <rPr>
        <b val="1"/>
        <sz val="10"/>
        <color indexed="8"/>
        <rFont val="Calibri"/>
      </rPr>
      <t>http://en.wikipedia.org/wiki/Washington_Navy_Yard_shooting#Perpetrator</t>
    </r>
  </si>
  <si>
    <t>Spring</t>
  </si>
  <si>
    <t>Ronald Lee Haskell</t>
  </si>
  <si>
    <t xml:space="preserve"> 9mm Springfield XD pistol</t>
  </si>
  <si>
    <t>https://en.wikipedia.org/wiki/2014_Harris_County,_Texas_shooting</t>
  </si>
  <si>
    <t>Bell</t>
  </si>
  <si>
    <t>Don Spirit</t>
  </si>
  <si>
    <t>.45 caliber semi-auto handgun</t>
  </si>
  <si>
    <t>http://www.orlandosentinel.com/news/breaking-news/os-florida-shootings-mass-murder-bell-20140923-story.html, http://media.news4jax.com/document_dev/2016/03/17/FDLE-Bell-report_2421805_ver1.0.pdf</t>
  </si>
  <si>
    <t xml:space="preserve">Year </t>
  </si>
  <si>
    <t>Month</t>
  </si>
  <si>
    <t>Day</t>
  </si>
  <si>
    <t>Attacker Name</t>
  </si>
  <si>
    <t>Age of Perpetrator</t>
  </si>
  <si>
    <t>Total Killed</t>
  </si>
  <si>
    <t>Killed in public</t>
  </si>
  <si>
    <t>Wounded</t>
  </si>
  <si>
    <t>Suicide</t>
  </si>
  <si>
    <t>Killed by police</t>
  </si>
  <si>
    <t>Part of other crime</t>
  </si>
  <si>
    <t>multiple guns</t>
  </si>
  <si>
    <t>&gt;=10 rounds</t>
  </si>
  <si>
    <t>&gt;=15 rounds</t>
  </si>
  <si>
    <t>Notes on high-capacity magazines</t>
  </si>
  <si>
    <t>Number Killed</t>
  </si>
  <si>
    <t>Assault Weapon</t>
  </si>
  <si>
    <t>Handgun &amp; Rifle</t>
  </si>
  <si>
    <t>Handgun &amp; Shotgun</t>
  </si>
  <si>
    <t>All three types of Weapons</t>
  </si>
  <si>
    <t>Not a Gun Free Zone</t>
  </si>
  <si>
    <t>Mental Illness</t>
  </si>
  <si>
    <t>Males</t>
  </si>
  <si>
    <t>Females</t>
  </si>
  <si>
    <t>Females as a percent of all victims</t>
  </si>
  <si>
    <t>Males as a percent of all victims</t>
  </si>
  <si>
    <t>Suicide Dummy</t>
  </si>
  <si>
    <t>Law enforcement shot Dummy</t>
  </si>
  <si>
    <t>Location</t>
  </si>
  <si>
    <t>Summary</t>
  </si>
  <si>
    <t>Notes</t>
  </si>
  <si>
    <t>Notes on Mental Health Status</t>
  </si>
  <si>
    <t>Seeing mental health care professionals prior to attack</t>
  </si>
  <si>
    <t>Weapon</t>
  </si>
  <si>
    <t>Notes on Weapon</t>
  </si>
  <si>
    <t>Source</t>
  </si>
  <si>
    <t>Source2</t>
  </si>
  <si>
    <t>Source3</t>
  </si>
  <si>
    <t>Tennessee</t>
  </si>
  <si>
    <t>Antioch</t>
  </si>
  <si>
    <t>Pompano Beach (Parkland)</t>
  </si>
  <si>
    <t>Nikolas Cruz</t>
  </si>
  <si>
    <t>The 19-year-old school shooter who killed 17 in Florida on Valentine’s Day had 150 rounds of ammunition in 10-round magazines.</t>
  </si>
  <si>
    <t>at Marjory Stoneman Douglas High School</t>
  </si>
  <si>
    <t xml:space="preserve">Former student, Nikolas Cruz, 19, opens fire with an AR-15 rifle, killing at least 17 people and injuring at least 14 others. According to law enforcement, the suspect activated a fire alarm to draw people outside to increase casualties. Cruz is arrested </t>
  </si>
  <si>
    <t>Cruz was in mental health treatment until 14 months ago, when he stopped going. He suffered from ADHD, depression and autism.</t>
  </si>
  <si>
    <t>AR-15 style semi-automatic rifle (Smith &amp; Wesson M&amp;P15)</t>
  </si>
  <si>
    <t>A law enforcement source said the suspect, Nikolas Cruz, is believed to have purchased seven of the long guns himself. The other three firearms were weapons authorities believe Cruz had access to but did not purchase, the source said.</t>
  </si>
  <si>
    <t>https://en.wikipedia.org/wiki/Stoneman_Douglas_High_School_shooting</t>
  </si>
  <si>
    <t>http://www.sun-sentinel.com/local/broward/parkland/florida-school-shooting/fl-florida-school-shooting-guns-20180215-story.html</t>
  </si>
  <si>
    <t>Melcroft</t>
  </si>
  <si>
    <t>Timothy Smith</t>
  </si>
  <si>
    <t>Smith wore a body armor carrier and had several magazines of ammo.</t>
  </si>
  <si>
    <t>at a western Pennsylvania car wash</t>
  </si>
  <si>
    <t>fatally shooting four people at a southern Pennsylvania car wash</t>
  </si>
  <si>
    <t>no sign for mental issue; was driven by jealousy</t>
  </si>
  <si>
    <t>an AR-15 semiautomatic rifle, 9 mm handgun and .308-caliber rifle</t>
  </si>
  <si>
    <t>The suspect was heavily armed when he arrived at the car wash. He had several magazines for both guns.</t>
  </si>
  <si>
    <t>https://www.cnn.com/2018/01/29/us/pennsylvania-car-wash-shooting/index.html</t>
  </si>
  <si>
    <t>https://www.cbsnews.com/news/pennsylvania-car-wash-shooting-suspect-jealousy-relatives-say/</t>
  </si>
  <si>
    <t>Sutherland Springs</t>
  </si>
  <si>
    <t>Devin Patrick Kelley</t>
  </si>
  <si>
    <t>Authorities say they've collected hundreds of shell casings and 15 magazines that hold 30 rounds each at the First Baptist Church in Sutherland Springs, where Kelley opened fire Sunday.</t>
  </si>
  <si>
    <t>26 (including an unborn child)</t>
  </si>
  <si>
    <t>at the First Baptist Church</t>
  </si>
  <si>
    <t>open fire during church service, intend dv, former military Shooter likely self inflict after DGU shootout; poss 4 guns recover</t>
  </si>
  <si>
    <t>was captured by police in 2012 after he escaped from a mental health institution. At the time, a hospital official told police that he was a danger to himself and others, and had issued death threats against "his military chain of command."</t>
  </si>
  <si>
    <t>an AR-15 pattern Ruger AR-556 semi-automatic rifle; a Glock 9 mm and a Ruger .22-caliber</t>
  </si>
  <si>
    <t>A Ruger AR-556 rifle was found at the church. Two handguns were recovered from Kelley's vehicle — a Glock 9 mm and a Ruger .22-caliber. Kelley purchased all three guns. Kelley did not have a license to carry a handgun.</t>
  </si>
  <si>
    <t>https://en.wikipedia.org/wiki/Sutherland_Springs_church_shooting</t>
  </si>
  <si>
    <t>https://www.npr.org/sections/thetwo-way/2017/11/07/562607996/before-his-military-trial-texas-shooter-escaped-mental-health-facility</t>
  </si>
  <si>
    <t>Nevada</t>
  </si>
  <si>
    <t>Las Vegas</t>
  </si>
  <si>
    <t>Stephen Paddock</t>
  </si>
  <si>
    <t>Multiple high-capacity
ammunition magazines
including 12 100-round
magazines, 6 25-round
magazines and 1 40-
round magazine</t>
  </si>
  <si>
    <t>at the Route 91 Harvest music festival on the Las Vegas Strip</t>
  </si>
  <si>
    <t>On the night of October 1, 2017, a gunman opened fire on a crowd of concertgoers at the Route 91 Harvest music festival on the Las Vegas Strip in Nevada, leaving 58 people dead and 851 injured.</t>
  </si>
  <si>
    <t>Las Vegas shooter Stephen Paddock likely had a severe mental illness that was probably undiagnosed. Las Vegas gunman reportedly was prescribed anti-anxiety medication in June.</t>
  </si>
  <si>
    <t>47 guns (Multiple AR-type assault rifles including 4 Daniel Defense assault rifles, 3 FN-15 assault rifles, 3 LMT assault rifles, and 2 POF assault rifles)</t>
  </si>
  <si>
    <t>After Paddock killed himself, the police found 23 rifles and one handgun inside his room. They included 14 .223-caliber AR-15-type rifles, seven .308-caliber AR-10-type rifles, one .308-caliber Ruger American bolt-action rifle, and one .38-caliber Smith &amp; Wesson Model 342 revolver, all very expensive, according to a law enforcement source. His arsenal included a large quantity of ammunition in special high-capacity magazines, holding up to 75, or up to 100 cartridges each. Some of the rifles were resting on bipods, and were equipped with high-tech telescopic sights. All fourteen AR-15-type rifles were outfitted with bump fire stocks, a recently-available firearms accessory that allows semiautomatic rifles to fire rapidly, simulating fully-automatic gunfire. Ammonium nitrate, often used in improvised explosive devices, was found in the trunk of his car, along with 1,600 rounds of ammunition and 50 pounds (23 kilograms) of tannerite, a binary explosive used to make explosive targets for gun ranges. However, investigators clarified that while Paddock had "nefarious intent" with the material, he did not appear to have assembled an explosive device. An additional 19 firearms were found at his home.</t>
  </si>
  <si>
    <t>https://en.wikipedia.org/wiki/Stephen_Paddock</t>
  </si>
  <si>
    <t>http://www.independent.co.uk/news/world/americas/stephen-paddock-severe-mental-illness-undiagnosed-fbi-investigators-las-vegas-shooting-a7990021.html; http://www.foxnews.com/us/2017/10/04/expert-psychological-autopsy-could-help-uncover-motive-in-las-vegas-massacre.html</t>
  </si>
  <si>
    <t>Orlando</t>
  </si>
  <si>
    <t>John Robert Neumann, Jr</t>
  </si>
  <si>
    <t>Unknown</t>
  </si>
  <si>
    <t>capacity unstated</t>
  </si>
  <si>
    <t>Work place-at the Orange County business on Forsyth Road</t>
  </si>
  <si>
    <t>Suspect involved in previous workplace violence in 2014; armed with handgun and knife; fired from Fiamma in April 2017; shot and killed five of his former Fiamma Inc. coworkers before turning the gun on himself ; legally intoxicated when he killed 5 coworkers</t>
  </si>
  <si>
    <t>no sign for mental issue, but legally intoxicated when he killed 5 coworkers</t>
  </si>
  <si>
    <t>a handgun and a large hunting knife</t>
  </si>
  <si>
    <t>It did not appear that he had a concealed weapons permit.</t>
  </si>
  <si>
    <t>https://www.clickorlando.com/news/fiamma-shooter-legally-intoxicated-when-he-killed-5-coworkers-autopsy-shows</t>
  </si>
  <si>
    <t>Fort Lauderdale</t>
  </si>
  <si>
    <t>Esteban Santiago</t>
  </si>
  <si>
    <t>capacity unstated; he emptied both magazines, firing about 15 rounds</t>
  </si>
  <si>
    <t>at Fort Lauderdale-Hollywood International Airport</t>
  </si>
  <si>
    <t>The shooter opened fire with a Walther PPS 9mm semi-automatic pistol in the airport at about 12:53 p.m. EST, in the baggage claim area of Terminal 2.</t>
  </si>
  <si>
    <t>Esteban Santiago, 26, spent time in hospital over mental health concerns after serving in Iraq.</t>
  </si>
  <si>
    <t>a Walther PPS 9mm semi-automatic pistol</t>
  </si>
  <si>
    <t>checked a box with a Walther 9 mm handgun and the two ammunition magazines he used in the shooting</t>
  </si>
  <si>
    <t>https://en.wikipedia.org/wiki/Fort_Lauderdale_airport_shooting</t>
  </si>
  <si>
    <t>https://www.theguardian.com/us-news/2017/jan/07/florida-shooting-suspect-esteban-santiago-mental-health-fbi</t>
  </si>
  <si>
    <t>Burlington</t>
  </si>
  <si>
    <t>Arcan Cetin</t>
  </si>
  <si>
    <t>25-round magazine</t>
  </si>
  <si>
    <t>at the Cascade Mall</t>
  </si>
  <si>
    <t>Shortly before 7:00 p.m. PDT on September 23, 2016, Arcan Cetin walked into the Macy's store at the Cascade Mall in Burlington, Washington, with a stolen rifle and opened fire, killing four women and one man.</t>
  </si>
  <si>
    <t xml:space="preserve">Cetin had been suffering from a mental-health illness. Online records show that Cetin was arrested in July 2015 on charges of assault in the fourth degree. KIRO reports that as a result of the charges, Cetin was ordered to undergo mental health counselling that he completed in March 2016. As of Aug. 25, 2016, Cetin was in compliance with weekly sessions for mental health counseling. He complied with the alcohol assessment, according to court records, and he had a deferred prosecution review for the case scheduled for 2018. </t>
  </si>
  <si>
    <t>Ruger 10/22 rifle with the 25-round magazine</t>
  </si>
  <si>
    <t>Cetin is accused of using a Ruger 10/22 with a 25-round magazine. His father told police that his Ruger 10/22 was missing, along with some ammunition, court records say.</t>
  </si>
  <si>
    <t>http://www.cnn.com/2016/09/23/us/washington-mall-shooting/</t>
  </si>
  <si>
    <t>http://www.kiro7.com/news/local/cascade-mall-shooting-video-released-in-arcan-cetin-case/461724123; http://heavy.com/news/2016/09/arcan-cetin-cascade-mall-burlington-washington-shooting-suspect-shooter-name/; https://www.washingtonpost.com/news/post-nation/wp/2016/09/25/after-day-long-manhunt-police-arrest-20-year-old-in-washington-state-mall-killings/?utm_term=.97eae3fb49f8</t>
  </si>
  <si>
    <t>Dallas</t>
  </si>
  <si>
    <t>Micah Xavier Johnson</t>
  </si>
  <si>
    <t>Multiple high-capacity ammunition magazines</t>
  </si>
  <si>
    <t>Main Street and S. Lamar Street</t>
  </si>
  <si>
    <t>On July 7, 2016, Micah Xavier Johnson ambushed and fired upon a group of police officers in Dallas, Texas, killing five officers and injuring nine others. Two civilians were also wounded. Johnson was an Army Reserve Afghan War veteran who was reportedly angry over police shootings of black men and stated that he wanted to kill white people, especially white police officers.</t>
  </si>
  <si>
    <t>On May 1, 2014, during his deployment, he was accused of sexual harassment by a female soldier, who sought a protective order against him and said that he needed mental health counseling. He declined mental health treatment and claimed he was not a threat to himself or others. The Army veteran who killed five police officers in downtown Dallas last month told military medical staff that he was having serious psychological problems shortly after he returned from Afghanistan in 2014.</t>
  </si>
  <si>
    <t>Saiga AK-74 5.45×39mm rifle assault; Semi-automatic handgun (a Glock 19 Gen4 pistol and a Fraser .25-caliber with a high-capacity magazine)</t>
  </si>
  <si>
    <t>There were conflicting reports on the type of semi-automatic rifle that Johnson used during the shooting. Clay Jenkins, the Dallas County chief executive and the director of homeland security and emergency management, said Johnson used an SKS. News reports, all citing unnamed officials familiar with the investigation, said Johnson used a Izhmash-Saiga 5.45mm rifle, which is a variation on the AK-74.
In addition to the rifle, Johnson carried at least one handgun with a high-capacity magazine during the attack. CNN, citing an unnamed official, reported that two handguns were recovered, one a Glock 19 Gen4 pistol and the other a Fraser .25-caliber.</t>
  </si>
  <si>
    <t>http://heavy.com/news/2016/07/micah-xavier-x-johnson-dallas-police-shooting-sniper-gunman-shooter-suspect-name-identified-photos-facebook-video/</t>
  </si>
  <si>
    <t>http://www.chicagotribune.com/news/nationworld/ct-dallas-gunman-micah-johnson-army-discharge-20160715-story.html; http://crimescenedb.com/the-2016-dallas-sniper-attack/</t>
  </si>
  <si>
    <t>Omar Marteen</t>
  </si>
  <si>
    <t>Multiple 30-round magazines, some taped together for faster reloading</t>
  </si>
  <si>
    <t>at the Pulse gay nightclub</t>
  </si>
  <si>
    <t>Omar Mir Seddique Mateen (November 16, 1986 – June 12, 2016) was an American mass murderer who killed 49 people and wounded 53 others in a mass shooting at the Pulse gay nightclub in Orlando, Florida, on June 12, 2016, before he was killed in a shootout with the local police. It was both the deadliest shooting by a single shooter and the deadliest act of violence against LGBT people in United States history.</t>
  </si>
  <si>
    <t>Following the nightclub attack, Mateen's ex-wife told media outlets that during their marriage, Mateen was mentally unstable, and would beat her and keep her completely separated from her family. She also said that he was bipolar and had a history of using steroids.</t>
  </si>
  <si>
    <t xml:space="preserve"> SIG Sauer MCX semi-automatic rifle; 9mm Glock 17 semi-automatic pistol</t>
  </si>
  <si>
    <t>Law enforcement sources say the Orlando shooter used 30 round capacity magazines with his AR-15 rifle, at least some of which were configured with two magazines taped together allowing the shooter to reload quickly by popping the expended magazine, flipping it over and inserting the fresh magazine. No higher capacity drum style magazines have been recovered so far, sources say. It is unclear how many rounds were expended.</t>
  </si>
  <si>
    <t>https://en.wikipedia.org/wiki/Omar_Mateen</t>
  </si>
  <si>
    <t>http://www.lfpress.com/2016/06/13/orlando-shooter-was-bipolar-mentally-unstable-says-ex-wife; http://www.telegraph.co.uk/news/2016/06/12/omar-mateen-everything-we-know-so-far-about-orlando-gunman/</t>
  </si>
  <si>
    <t>https://www.newsday.com/news/nation/orlando-shooting-victims-1.11908584</t>
  </si>
  <si>
    <t>Kalamazoo</t>
  </si>
  <si>
    <t>Jason Brian Dalton</t>
  </si>
  <si>
    <t>Extended magazine</t>
  </si>
  <si>
    <t>1 (is undergoing a mental evaluation)</t>
  </si>
  <si>
    <t>at a Kia dealership; outside a Cracker Barrel restaurant</t>
  </si>
  <si>
    <t>The shootings began around 5:42 p.m. EST when a woman was shot repeatedly in a Richland Township apartment parking lot, but survived. According to the woman, she was confronted by a man in a vehicle with a German Shepherd-type dog sitting in the back. The driver asked her if she was another person by a different name. When she replied that she was not, the man turned his car around and fired repeatedly at her, and she survived by playing dead. Ten shell casings were recovered at the scene of the first shooting. Several children, including the woman's daughter, were present at the scene of the shooting, but they escaped unharmed through her efforts. About four and a half hours later, the shooter arrived at a Kia dealership in Kalamazoo, where he shot and killed two people. According to a witness, the shooter approached the victims, talked to them, and then opened fire immediately afterwards. About fifteen minutes later, a third shooting occurred outside a Cracker Barrel restaurant in Texas Township, where four people seated inside two vehicles were killed and one other person was wounded. The shooter reportedly talked to the victims at Cracker Barrel before shooting them. Police believe none of the victims at the separate scenes were connected. At least 30 rounds were said to have been fired during the shootings.</t>
  </si>
  <si>
    <t>Dalton gave no indication of delusions or bizarre ideation as he spoke. Dalton said he had never participated in outpatient mental health treatment or been hospitalized for psychiatric reasons. The report said he reported no current medical problems and no history of significant medical problems or head injuries.</t>
  </si>
  <si>
    <t>a Glock 19 handgun and a Walther P99 9 mm pistol, which was loaded with an extended magazine</t>
  </si>
  <si>
    <t>The Glock and Walther handguns were among 16 guns police seized after the shooting rampage. The Glock and 14 other guns were found during a search of Dalton's house.
The other 14 guns found in the house, according to the ATF report, were:
A .22-caliber Sig Sauer 522 rifle
A .45-caliber Sig Sauer P220 pistol
A .40-caliber Israel Military Industries Uzi Eagle pistol
A .223-caliber Sig Sauer 556 rifle
A multi-caliber CMMG MK-4 rifle
A homemade AR-15-type rifle with no markings
A 12-gauge Ithaca 37 shotgun
A multi-caliber Anderson Manufacturing AH-15 rifle
A .223-caliber Rock River Arms LAR-15 rifle
A .22-caliber Marlin 60 rifle
2 Japanese bolt-action rifles
A 12-gauge Stevens shotgun
A .40-caliber Sig Sauer P226 pistol</t>
  </si>
  <si>
    <t>https://en.wikipedia.org/wiki/2016_Kalamazoo_shootings</t>
  </si>
  <si>
    <t>http://www.mlive.com/news/kalamazoo/index.ssf/2016/04/jason_dalton_trying_to_work_th.html</t>
  </si>
  <si>
    <t>San Bernardino</t>
  </si>
  <si>
    <t>Syed Rizwan Farook; Pakistan national Tashfeen Malik</t>
  </si>
  <si>
    <t>28; 29</t>
  </si>
  <si>
    <t>1 (Terroism)</t>
  </si>
  <si>
    <t>Four 30-round magazines</t>
  </si>
  <si>
    <t>at the Inland Regional Center</t>
  </si>
  <si>
    <t>terrorist attack</t>
  </si>
  <si>
    <t>Law enforcement officials confirmed that 14 people are dead and 21 wounded in a shooting at the Inland Regional Center in San Bernardino. Sources said the two assailants, who were heavily armed and possibly wearing body armor, opened fire on a holiday party. The two attackers, who were married, were killed in a gun battle with police. They were U.S.-born Syed Rizwan Farook and Pakistan national Tashfeen Malik, and had an arsenal of ammunition and pipe bombs in their Redlands home. Federal law enforcement officials say Malik pledged allegiance to Islamic State in a Facebook post, but the FBI chief said there is no sign the couple were part of a terrorist network. FBI officials announced Friday that the agency is officially investigating the shooting as terrorism. Other federal law enforcement sources say it still might also be workplace related.</t>
  </si>
  <si>
    <t>Court filings in 2006 and 2008 show that Farook's mother, Rafia filed restraining orders against Farook's father, the elder Syed, describing him as a mentally ill, unstable alcoholic on medication who “threatens to kill himself on a daily basis”. Court records suggest Farook grew up in a home ruled by violence and racked by mental illness.</t>
  </si>
  <si>
    <t>DPMS Panther Arms A15 .223-caliber semi-automatic rifle, handgun</t>
  </si>
  <si>
    <t>DPMS Panther Arms A15 .223-caliber semi-automatic rifle
Smith &amp; Wesson M&amp;P15 .223-caliber semi-automatic rifle
Llama 9mm semi-automatic pistol
Springfield XD 9mm semi-automatic pistol
Pipe bombs[</t>
  </si>
  <si>
    <t>http://www.cnn.com/2015/12/03/us/what-we-know-san-bernardino-mass-shooting/index.html</t>
  </si>
  <si>
    <t>https://en.wikipedia.org/wiki/2015_San_Bernardino_attack</t>
  </si>
  <si>
    <t>https://www.nytimes.com/2015/12/04/us/weapons-in-san-bernardino-shootings-were-legally-obtained.html</t>
  </si>
  <si>
    <t>Oregan</t>
  </si>
  <si>
    <t>Roseburg</t>
  </si>
  <si>
    <t>Christopher Sean Harper-Mercer</t>
  </si>
  <si>
    <t>five ammunition magazines</t>
  </si>
  <si>
    <t>at Umpqua Community College</t>
  </si>
  <si>
    <t>anti-religion and white supremacist leanings</t>
  </si>
  <si>
    <t>Christopher Sean Harper-Mercer shot and killed eight fellow students and a teacher at Umpqua Community College. Authorities described Harper-Mercer, who recently had moved to Oregon from Southern California, as a “hate-filled” individual with anti-religion and white supremacist leanings who had long struggled with mental health issues. He owned 14 weapons, all purchased legally. Harper-Mercer, 26, killled himself after exchanging gunfire with deputies.</t>
  </si>
  <si>
    <t>The perpetrator in the Umpqua Community College shooting suffered from apparent mental difficulties and was discharged from the Army. The gunman’s mother sometimes confided the difficulties she had in raising her son, including that she had placed Mr. Harper-Mercer in a psychiatric hospital when he did not take his medication.</t>
  </si>
  <si>
    <t>AR-15 type rifle, handgun</t>
  </si>
  <si>
    <t>Smith &amp; Wesson M99 (.40); Smith &amp; Wesson M642-2 (.38); Taurus PT24/7 (.40); Hi-Point CF-380 (.380); Glock 19 (9mm); Del-Ton DTI-15 5.56x45mm semi-automatic rifle (not used)</t>
  </si>
  <si>
    <t>http://www.oregonlive.com/pacific-northwest-news/index.ssf/2015/10/horror_in_roseburg_10_minutes.html#incart_maj-story-1</t>
  </si>
  <si>
    <t>https://www.nytimes.com/2015/10/06/us/mother-of-oregon-gunman-wrote-of-keeping-firearms.html</t>
  </si>
  <si>
    <t>Chattanooga</t>
  </si>
  <si>
    <t>Mohammod Youssuf Abdulazeez</t>
  </si>
  <si>
    <t>Multiple 30-round magazines</t>
  </si>
  <si>
    <t>at a recruiting center; a U.S. Navy Reserve center</t>
  </si>
  <si>
    <t>motivated by foreign terrorist organization propaganda</t>
  </si>
  <si>
    <t>A man identified by federal authorities as Mohammod Youssuf Abdulazeez, 24, sprayed dozens of bullets at a military recruiting center, then drove to a Navy-Marine training facility and opened fire again before he was killed.</t>
  </si>
  <si>
    <t>Abdulazeez had drug and alcohol problems, and his family tried to place him in a rehabilitation program. The New York Times reported that limits on the family's health insurance coverage "thwarted their plan to have him go into rehab." The investigation after the shooting revealed that Abdulazeez "had serious psychological problems." According to a family representative, Abdulazeez was abusing sleeping pills, opioids, painkillers, and marijuana along with alcohol. He had also been thousands of dollars in debt and was planning to file for bankruptcy. In 2012 or 2013, Abdulazeez began therapy for his drug and alcohol abuse. He had also received treatment for depression and often stopped taking his medication. Following the shootings, Abdulazeez's parents claimed that their son had been suffering from depression. According to a source that was provided by CNN, Abdulazeez was suffering from bipolar disorder.</t>
  </si>
  <si>
    <t>handgun, AK-47-style semi-automatic rifle, shotgun</t>
  </si>
  <si>
    <t>AK-47-style semi-automatic rifle; Saiga-12 shotgun; 9mm handgun</t>
  </si>
  <si>
    <t>http://www.cbsnews.com/news/report-police-officer-shot-near-tennessee-army-recruiting-center/</t>
  </si>
  <si>
    <t>https://en.wikipedia.org/wiki/2015_Chattanooga_shootings</t>
  </si>
  <si>
    <t>South Carolina</t>
  </si>
  <si>
    <t>Charleston</t>
  </si>
  <si>
    <t>Dylann Storm Roof</t>
  </si>
  <si>
    <t>0 (Hate Crime)</t>
  </si>
  <si>
    <t>13-round magazines</t>
  </si>
  <si>
    <t>at Emanuel African Methodist Episcopal Church</t>
  </si>
  <si>
    <t>white supremacy and neo-Nazism</t>
  </si>
  <si>
    <t>Dylann Storm Roof is charged with nine counts of murder and three counts of attempted murder in an attack that killed nine people at a historic black church in Charleston, S.C. Authorities say Roof, a suspected white supremacist, started firing on a group gathered at Emanuel African Methodist Episcopal Church after first praying with them. He fled authorities before being arrested in North Carolina.</t>
  </si>
  <si>
    <t>Dr. Hiers tried to arrange a meeting between Mr. Roof and a mental health professional near his home but Mr. Roof never responded.</t>
  </si>
  <si>
    <t>Glock 41 .45-caliber handgun</t>
  </si>
  <si>
    <t>http://www.usatoday.com/story/news/nation/2015/06/17/charleston-south-carolina-shooting/28902017/</t>
  </si>
  <si>
    <t>https://www.postandcourier.com/church_shooting/unsealed-documents-shed-light-on-dylann-roof-s-mental-health/article_404a01bc-e959-11e6-ad24-0f32fef2c5bb.html</t>
  </si>
  <si>
    <t>Missouri</t>
  </si>
  <si>
    <t>Springfield</t>
  </si>
  <si>
    <t>Scott Goodwin-Bey</t>
  </si>
  <si>
    <t>capacity unstated; at least 13 rounds fired</t>
  </si>
  <si>
    <t>at the Economy Inn, 2555 N. Glenstone Ave</t>
  </si>
  <si>
    <t>has served several years in prison for a drug conviction and being a felon in possession of a firearm</t>
  </si>
  <si>
    <t>Goodwin-Bey was arrested on Nov. 30 after he acted strangely and handed over a gun to a convenience store clerk. A witness to the shootings said the suspect believed the victims had been telling police about his drug use.</t>
  </si>
  <si>
    <t>no sign for mental issue</t>
  </si>
  <si>
    <t>Ruger 9mm</t>
  </si>
  <si>
    <t>The gun had previously reported stolen, though it not clear how the shooter acquired the gun.</t>
  </si>
  <si>
    <r>
      <rPr>
        <b val="1"/>
        <sz val="10"/>
        <color indexed="8"/>
        <rFont val="Calibri"/>
      </rPr>
      <t>http://www.ky3.com/news/local/arrested-man-is-finally-charged-with-4-murders-at-motel-in-springfield/21048998_31173934</t>
    </r>
  </si>
  <si>
    <t>Marysville</t>
  </si>
  <si>
    <t>Jaylen Fryberg</t>
  </si>
  <si>
    <t>The gun used in the shooting has been traced to Fryberg's father, a law enforcement source with knowledge of the investigation told CNN. It is a "high capacity" one, but did not have an extended magazine, the source said.</t>
  </si>
  <si>
    <t>Marysville Pilchuck High School</t>
  </si>
  <si>
    <t>Fryberg's father, Raymond Fryberg, was arrested the following year for illegally purchasing and owning the gun used in the shooting, among other firearms.</t>
  </si>
  <si>
    <t>The Marysville Pilchuck High School shooting occurred in Marysville, Washington, on October 24, 2014, when 15-year-old freshman student Jaylen Fryberg shot five other students at Marysville Pilchuck High School, fatally wounding four, before fatally shooting himself. Fryberg's father, Raymond Fryberg, was arrested the following year for illegally purchasing and owning the gun used in the shooting, among other firearms.</t>
  </si>
  <si>
    <t>It has been referenced that Fryberg has discussed killing himself before October, which could indicate that Fryberg was suffering from mental health issues well before this time.</t>
  </si>
  <si>
    <t>.40-caliber Beretta</t>
  </si>
  <si>
    <t>The gun belonged to the shooter’s father, who was himself under a permanent restraining order that prohibited him from possessing  rearms under federal law. But the order had been issued in a Tribal Court and was not entered into the federal criminal background check database, so the man was able to pass a background check at a licensed gun dealer and acquire the gun.</t>
  </si>
  <si>
    <t>http://www.nytimes.com/2014/11/09/us/death-toll-rises-to-5-in-school-shooting.html?smid=re-share</t>
  </si>
  <si>
    <t>http://www.firstcoastnews.com/story/news/nation/2014/11/03/fourth-student-high-school-shooting-dies/18400611/</t>
  </si>
  <si>
    <t>http://kdvr.com/2014/10/24/6-reported-hurt-in-shooting-at-seattle-area-high-school/</t>
  </si>
  <si>
    <t xml:space="preserve">Alturras </t>
  </si>
  <si>
    <t>Sherie Lash a.k.a Sherie Roads</t>
  </si>
  <si>
    <t>at a meeting at Oregon’s Cedarville Rancheria tribal office in Alturas, California</t>
  </si>
  <si>
    <t>The shooter shot five people during a meeting of the Cedarville Rancheria Tribal Community Council while her eviction from the tribal housing was being discussed, killing four of them. When she ran out of ammunition she grabbed a butcher knife and stabbed a sixth person. Among the victims were the shooter’s brother, niece, and nephew. Alturas police are investigating whether the shooter embezzled federal grant money meant for the tribe, which may have spurred the tribe’s efforts to evict her.</t>
  </si>
  <si>
    <t>Two 9mm handguns</t>
  </si>
  <si>
    <r>
      <rPr>
        <b val="1"/>
        <sz val="10"/>
        <color indexed="8"/>
        <rFont val="Calibri"/>
      </rPr>
      <t>http://www.nydailynews.com/news/national/killed-woman-threatened-eviction-california-indian-reservation-cops-article-1.1622207</t>
    </r>
  </si>
  <si>
    <t>Washington D.C.</t>
  </si>
  <si>
    <t>capacity unstated; a Remington 870 Express shotgun and a small amount of ammunition (approximately 2 boxes -- 24 shells)</t>
  </si>
  <si>
    <t>at the headquarters of the Naval Sea Systems Command (NAVSEA) inside the Washington Navy Yard in Southeast Washington, D.C.</t>
  </si>
  <si>
    <t>A shooter who engaged police in a running firefight through the sprawling Washington Navy Yard is shot and killed. At least 13 people including the shooter are killed in the rampage that began approximately 8:15 a.m. at the Navy Yard, a huge complex of build­ings along Washington’s Anacostia River waterfront. The shooter is later identified as Aaron Alexis, a Navy contractor and former Navy enlisted man from Fort Worth.</t>
  </si>
  <si>
    <t xml:space="preserve">Aaron Alexis was treated for insomnia but never sought help for mental illness. According to VA records, he never sought an appointment from a mental health specialist, and had previously either canceled or failed to show up for primary care appointments and claims evaluations examinations he had scheduled at VA medical centers. He had also received treatment for mental health conditions at two VA hospitals beginning in August, 2013 following an incident where he called Newport Rhode Island Police to report hearing voices. </t>
  </si>
  <si>
    <t>Puerto Rico</t>
  </si>
  <si>
    <t>Aguas Buenas</t>
  </si>
  <si>
    <t>1 (drive-by shooting)</t>
  </si>
  <si>
    <t>at a barbecue restaurant in the central mountain town of Aguas Buenas</t>
  </si>
  <si>
    <t>Puerto Rico Shooting: 4 Killed, 6 Injured When Gunmen Open Fire At Crowded Restaurant</t>
  </si>
  <si>
    <t>gun</t>
  </si>
  <si>
    <t>http://www.inquisitr.com/647676/puerto-rico-shooting-aguas-buenas-2013/</t>
  </si>
  <si>
    <t>Herkimer</t>
  </si>
  <si>
    <t>Kurt Myers</t>
  </si>
  <si>
    <t>in a barber shop in Mohawk and a car care business in neighboring Herkimer</t>
  </si>
  <si>
    <t>Mohawk Valley Shootings: Kurt Myers, 64, shot six people in neighboring towns, killing two in a barbershop and two at a car care business, before being killed by officers in a shootout after a nearly 19-hour standoff.</t>
  </si>
  <si>
    <t>Myers had no history of being treated for mental illness, though Blaise said acquaintances describe him as having compulsive habits and being set in his ways. For instance, every year he would get a new wardrobe and donate his oldest set of clothes.</t>
  </si>
  <si>
    <t>According to the police superintendent, Myers used a shotgun. Additional guns and ammunition were found by emergency crews after Myers set fire to the apartment.</t>
  </si>
  <si>
    <t>http://www.huffingtonpost.com/2013/03/18/kurt-myers-shootout-suspect-penniless_n_2903413.html</t>
  </si>
  <si>
    <r>
      <rPr>
        <b val="1"/>
        <u val="single"/>
        <sz val="10"/>
        <color indexed="14"/>
        <rFont val="Calibri"/>
      </rPr>
      <t>http://www.huffingtonpost.com/2013/03/14/kurt-myers-killed_n_2874981.html</t>
    </r>
  </si>
  <si>
    <t>Connecticut</t>
  </si>
  <si>
    <t>Adam Peter Lanza</t>
  </si>
  <si>
    <t xml:space="preserve">30-round magazines; Lanza was carrying multiple high-capacity clips, reportedly enough
ammunition to kill nearly every student at school. </t>
  </si>
  <si>
    <t>School (The Sandy Hook Elementary School)</t>
  </si>
  <si>
    <t>Adam Lanza, aged 20, killed 26 people and himself at the Sandy Hook Elementary School. He first killed his mother at their shared home before taking her guns and driving to the school. Lanza brought four guns with him; A Bushmaster .223 caliber XM15-E2S rifle, a Glock 10mm handgun, a Sig-Sauer P226 9mm handgun, and an Izhmash Saiga-12 12 gauge shotgun which was later found in the trunk of the car and not used in the shootings.[394] During the attack, 20 first-grade children aged six and seven were killed, along with six adults, including four teachers, the principal, and the school psychologist. Two others were injured. Lanza used the Bushmaster .223 caliber rifle against all of the victims at the school. He then took his own life with one of the handguns as police arrived at the school. According to the state's chief medical examiner, H. Wayne Carver, all of the victims were shot between 3 and 11 times.</t>
  </si>
  <si>
    <t>Adam Peter Lanza had Asperger's Syndrome, a disorder on the autism spectrum that makes social interaction difficult. Adam struggled with a sensory disorder from a young age. As Adam got older, he "was not open to therapy" and "did not want to talk about problems and didn’t even admit he had Asperger’s". However, the doctors who saw him didn't think he had a propensity for violence. Lanza’s mental health was also scrutinized after the shooting, and while his social isolation had been noted, we did not find evidence that concerns had been brought to the attention of a public authority.</t>
  </si>
  <si>
    <t>Minnesota</t>
  </si>
  <si>
    <t>Two 15-round magazines; Engeldinger fired at least 46 bullets during the shooting. At his home,
police recovered packaging for 10,000 rounds of ammunition.</t>
  </si>
  <si>
    <t>at a sign-making company</t>
  </si>
  <si>
    <t>As Andrew Engeldinger, 36, was being fired from his job at a sign-making company, he pulled out a gun and shot his two managers, the owner, other employees and a UPS driver as he walked around the building before shooting himself. The gun was purchased legally.</t>
  </si>
  <si>
    <t>Andrew Engeldinger's parents pushed him for two years to seek treatment for what they suspected was mental illness, but even though he became increasingly paranoid and experienced delusions, there was nothing more they could do. Engeldinger was never formally diagnosed with a mental illness, but his family was concerned enough by their son's behavior, which included claims that he was being followed, to enroll in a free, 12-week "Family to Family" course offered by the Minnesota National Alliance for loved ones of people with mental illness before he cut off contact in late 2010. His family suspected he had paranoid schizophrenia and two years before the shooting they reached out on his behalf to the National Alliance on Mental Illness.</t>
  </si>
  <si>
    <t>Wade Michael Page</t>
  </si>
  <si>
    <t>Three 19-round magazines</t>
  </si>
  <si>
    <t>at a Sikh temple </t>
  </si>
  <si>
    <t>White supremacist Wade Michael Page, 40, walked into a Sikh temple and opened fire just before Sunday services. Police wounded Page, who then fatally shot himself. The gun was purchased legally.</t>
  </si>
  <si>
    <t>None of that would have been enough to satisfy authorities that Page should be detained for a mental health evaluation for his own safety or the safety of others, Dunn said. But the suicide scare of 1997 would have been enough to alert Army doctors that Page had mental illness and was unfit for duty, said John Liebert, a psychiatrist who does fitness exams for the military and has written an academic text on suicidal mass murderers.</t>
  </si>
  <si>
    <t>James Eagan Holmes</t>
  </si>
  <si>
    <t xml:space="preserve">100-round magazine </t>
  </si>
  <si>
    <t xml:space="preserve">at a mall theater </t>
  </si>
  <si>
    <t>Grad student James Eagan Holmes, 24, reportedly entered a mall theater during a midnight showing of “The Dark Knight Rises,” set off gas canisters and opened fire. He awaits trial and has not entered a plea. Holmes bought the guns legally.</t>
  </si>
  <si>
    <t>Alleged Aurora, Colo, shooter James Holmes met with not one, but at least three mental health professionals at the University of Colorado prior to the massacre. His name was brought to the attention of the university's Behavior Evaluation and Threat Assessment team or BETA for short. A flow chart released by the university shows guidelines for action that could be followed if a person is deemed a direct threat. While a student at the University of Colorado, Holmes was treated by the school psychiatrist, who expressed concern about his behavior and referred him to the university Behavioral Evaluation and Threat Assessment (BETA) team. They took no further action and he was never adjudicated mentally ill.</t>
  </si>
  <si>
    <t>Ian Lee Stawicki</t>
  </si>
  <si>
    <t>School (Café Racer in the University District of Seattle, Washington) / parking lot</t>
  </si>
  <si>
    <t>Ian Lee Stawicki, 40, who had a history of mental and behavioral problems, was asked by a barista to leave a coffee shop before he stood up and opened fire. He fled and killed himself as police closed in hours later. The guns were purchased legally and Stawicki had a concealed weapons permit.</t>
  </si>
  <si>
    <t>Members of the suspect's family tell a newspaper they're not surprised, as he suffered a mentally illness. Stawicki had a history of mental illness.</t>
  </si>
  <si>
    <t>two pistols, both .45-caliber handguns</t>
  </si>
  <si>
    <t>http://en.wikipedia.org/wiki/2012_Seattle_cafe_shooting_spree</t>
  </si>
  <si>
    <t>One L. Goh</t>
  </si>
  <si>
    <t>a gunman opened fire with a .45-caliber semi-automatic handgun with four fully loaded 10-round magazines on the university's campus</t>
  </si>
  <si>
    <t>Read more at http://www.wral.com/news/local/story/10927662/#6PChOfVP83qu0x9M.99</t>
  </si>
  <si>
    <t>One Goh is accused of shooting to death seven students and wounding three others in a classroom at Oikos University, a small Christian college. The gunman told the students in the classroom to line up against the wall, and exclaimed "I'm going to kill you all!" before firing the gun at them. He fled the scene, stealing a victim's car, and was apprehended hours later in a nearby location. The weapon used was a .45 caliber handgun. Goh is charged with seven counts of murder and is believed by his psychiatrist to suffer from paranoid schizophrenia.</t>
  </si>
  <si>
    <t>“He wasn’t showing any signs of violence or anything toward anyone,” the official said. “He didn’t show any mental illness. He seemed like a regular, ordinary guy. He was quiet.”</t>
  </si>
  <si>
    <t>Norcross</t>
  </si>
  <si>
    <t>Jeong Soo Paek</t>
  </si>
  <si>
    <t>Company office</t>
  </si>
  <si>
    <t>Went in and killed family members</t>
  </si>
  <si>
    <t>One family friend called Paek an aggressive and violent personality. Song described her brother’s mental health as deteriorating in the 2006 paperwork, noting that he was suicidal. Korean media members translated statements by people who knew Paek and said he’d lost his right eye when he was the victim of a shooting in Virginia.</t>
  </si>
  <si>
    <t>.45 caliber handgun</t>
  </si>
  <si>
    <t>http://www.nola.com/crime/index.ssf/2012/02/shooter_in_atlanta_spa_killing.html</t>
  </si>
  <si>
    <t>Scott Evans Dekraai</t>
  </si>
  <si>
    <t>extra magazines and ammunition; 75 rounds fired</t>
  </si>
  <si>
    <t>at the Salon Meritage hair salon/in the parking lot</t>
  </si>
  <si>
    <t>Eight people died in a shooting at Salon Meritage hair salon in Seal Beach, CA. The gunman, 41-year-old Scott Evans Dekraai, killed six women and two men dead, while just one woman survived. It was Orange County’s deadliest mass killing.</t>
  </si>
  <si>
    <t>The Associated Press reports that the incident left the ex-Marine with post-traumatic-stress disorder. His ex-wife, who was a stylist at the salon, had claimed that her husband was unstable and physically abusive during their marriage and prior to the accident, according to the AP. Her friend Sharyn White told the AP that Michelle Fournier Dekraai said that her ex-husband had stopped by the salon weeks prior and threatened to kill her and the others at the salon. Though White said her friend told her that everyone else at the salon laughed off the threat, she took it seriously. Dekraai had been diagnosed with Post Traumatic Stress Disorder, and during a custody suit his ex-wife had filed court papers claiming that he was mentally unstable and had threatened to kill himself or someone else at least once.</t>
  </si>
  <si>
    <t>Carson City </t>
  </si>
  <si>
    <t>Eduardo Sencion</t>
  </si>
  <si>
    <t>20- and 30-round magazines; Police recovered 450 rounds of AK-47 ammunition from Sencion’s van and “box upon box” of additional ammunition at his home.</t>
  </si>
  <si>
    <t>in a branch of the International House of Pancakes restaurant</t>
  </si>
  <si>
    <t>Eduardo Sencion, 32, entered an IHOP restaurant in Carson City, NV and shot 12 people. Five died, including three National Guard members.</t>
  </si>
  <si>
    <t>South Lake Tahoe police said the department took Sencion into protective custody during a mental health commitment in April 2000 and that he fought with officers. He was not charged. Sencion was taken into protective custody during a mental health commitment in April 2000 but no court order was involved and it remains unclear if a record of the incident was reported to the NICS database.</t>
  </si>
  <si>
    <t>variant of an AK-47 assault rifle</t>
  </si>
  <si>
    <t>A Norinco Mak 90 assault rifle that had been illegally modified into a fully automatic machine gun. A Romarm/Cugir AK-47 type assault rifle and a Glock 26 semiautomatic handgun were also recovered. Police recovered 450 rounds of AK-47 ammunition from Sencion’s van and “box upon box” of additional ammunition at his home.</t>
  </si>
  <si>
    <t>http://en.wikipedia.org/wiki/2011_IHOP_shooting#The_perpetrator</t>
  </si>
  <si>
    <t>Tuscon</t>
  </si>
  <si>
    <t>Jared Lee Loughner</t>
  </si>
  <si>
    <t>The FBI said that Loughner had a second thirty-round magazine, and two standard mags (15 rounds apiece).</t>
  </si>
  <si>
    <t>in a supermarket parking lot</t>
  </si>
  <si>
    <t>a gunman opened fire at a public gathering outside a grocery in Tucson, Arizona, killing six people including a 9-year-old girl and wounding at least 12 others. Congresswoman Gabrielle Giffords was severely injured with a gunshot to the head.</t>
  </si>
  <si>
    <t>Interviews with Loughner's parents revealed they were deeply concerned about their son's increasingly angry and erratic behavior. His mother, Amy Loughner, said he no longer used alcohol and had tested negative for drugs. The papers also reveal Loughner did not seek mental health treatment. When he was expelled from college, his parents were urged to have him evaluated, but they never followed up. Loughner was rejected from enlisting in the Army in 2008 because he admitted he had used drugs. Loughner had a history of mental illness and drug use. He was rejected from Army enlistment in 2008 after failing a drug test and admitting to drug use on his U.S. Army medical history application form, which should have prohibited Loughner from buying a gun for at least one year.</t>
  </si>
  <si>
    <t>Connecticut.</t>
  </si>
  <si>
    <t>Omar Sheriff Thornton</t>
  </si>
  <si>
    <t>17- and 15-round magazines</t>
  </si>
  <si>
    <t>at a warehouse owned by Hartford Distributors, a beer distribution company</t>
  </si>
  <si>
    <t>Hartford Beer Distributor Shootings: Omar S. Thornton, 34, shot up his Hartford Beer Distributor workplace after facing disciplinary issues, then committed suicide.</t>
  </si>
  <si>
    <t>It was unclear whether Smith had any mental-health disorders. It also was uncertain whether he had legally obtained a shotgun used in the killings or a rifle with a scope that also was found at the crime.</t>
  </si>
  <si>
    <t>http://www.pressherald.com/2010/08/04/worker-who-lost-job-pulls-gun-kills-8-in-cold-as-ice-rampage_2010-08-04/</t>
  </si>
  <si>
    <t>Gerardo Regalado</t>
  </si>
  <si>
    <t>a car park outside the Yoyito Restaurant in Hialeah/at a restaurant in Florida</t>
  </si>
  <si>
    <t>38-year-old Gerardo Regalado kills four, wounds three with a .45-caliber semi-automatic pistol at a restaurant in Hialeah, Florida, before committing suicide.</t>
  </si>
  <si>
    <t>45 caliber handgun</t>
  </si>
  <si>
    <t>http://www.huffingtonpost.com/2010/06/07/gerardo-regalado-miami-gu_n_603061.html</t>
  </si>
  <si>
    <t>http://www.dailymail.co.uk/news/article-1284915/Florida-restaurant-shooting-Gerardo-Regalado-kills-4-women-including-wife.html</t>
  </si>
  <si>
    <t>Parkland</t>
  </si>
  <si>
    <t>Maurice Clemmons</t>
  </si>
  <si>
    <t>1 (Shot by police a couple of days later)</t>
  </si>
  <si>
    <t>coffee shop</t>
  </si>
  <si>
    <t>Coffee Shop Police Killings: Maurice Clemmons, 37, a felon who was out on bail for child-rape charges, entered a coffee shop and shot four police officers. Clemmons, who was wounded fleeing the scene, was later shot dead after a two-day manhunt.</t>
  </si>
  <si>
    <t>During a court-ordered mental health evaluation, Clemmons told psychologists he had experienced hallucinations in May 2009 of "people drinking blood and people eating babies, and lawless on the streets, like people were cannibals". He claimed the visions had since passed. He also claimed to have no faith in the American justice system and thought he was being "maliciously persecuted because I'm black and they believe the police". The evaluation, completed by two psychologists from the Western State Hospital on October 19, concluded Clemmons was dangerous and presented an increased risk of future criminal acts. After a mental evaluation, a psychologist concluded Clemmons was competent to stand trial on the charges, which eliminated him as a candidate for involuntary commitment. An attorney for Clemmons notified the court he planned to pursue an insanity or diminished-capacity defense.</t>
  </si>
  <si>
    <t>When he was killed, he was in possession of the handgun of one of the officers he had killed.</t>
  </si>
  <si>
    <t>http://en.wikipedia.org/wiki/Lakewood,_Washington_police_officer_shooting</t>
  </si>
  <si>
    <r>
      <rPr>
        <b val="1"/>
        <sz val="10"/>
        <color indexed="8"/>
        <rFont val="Calibri"/>
      </rPr>
      <t>http://en.wikipedia.org/wiki/Maurice_Clemmons</t>
    </r>
  </si>
  <si>
    <t>Nidal Malik Hasan</t>
  </si>
  <si>
    <t xml:space="preserve">30- and 20-round magazines; Hasan fired at least 220 rounds of ammunition and has 200 rounds in his
pocket when he was detained. </t>
  </si>
  <si>
    <t>Military base</t>
  </si>
  <si>
    <t>surrendering to the police.</t>
  </si>
  <si>
    <t>Psychiatrist Dr. Steven Dinwiddie said among solo mass murderers, mental illness usually attracts and twists religious beliefs -- not the other way around.</t>
  </si>
  <si>
    <r>
      <rPr>
        <b val="1"/>
        <sz val="10"/>
        <color indexed="8"/>
        <rFont val="Calibri"/>
      </rPr>
      <t>http://en.wikipedia.org/wiki/Nidal_Malik_Hasan</t>
    </r>
  </si>
  <si>
    <t>Jiverly A. Wong</t>
  </si>
  <si>
    <t>30-round magazine; Allegedly fired 98 rounds during the attack. At least one magazine with a
30 round capacity was recovered at the scene.</t>
  </si>
  <si>
    <t>American Civic Association center for immigrants</t>
  </si>
  <si>
    <t>Binghamton Shootings: Jiverly Wong, 41, opened fire at an American Civic Association center for immigrants before committing suicide.</t>
  </si>
  <si>
    <t>Mr. Wong displayed no outward sign of mental illness. But it now appears that he was harboring a growing paranoia, with a fixation on law enforcement rooted in a few brief encounters that seemed to convince Mr. Wong that the police were out to do him in. Just before setting off on his massacre, he sent a two-page delusional rant to a Syracuse television station saying the police were spying on him, sneaking into his home and trying to get into car accidents with him. Nga said that she did not recognize the letter’s handwriting as being her brother’s, and that he had not told the familyabout his paranoia about the police. The letter might be a sign that he had “lost his rational thinking,” she said. People who knew Wong said he exhibited no outward signs of mental instability, although a letter he wrote that was delivered to a newspaper after the shooting indicated he was paranoid and suffering from mental illness.</t>
  </si>
  <si>
    <r>
      <rPr>
        <b val="1"/>
        <sz val="10"/>
        <color indexed="8"/>
        <rFont val="Calibri"/>
      </rPr>
      <t>http://en.wikipedia.org/wiki/Binghamton_shootings</t>
    </r>
  </si>
  <si>
    <t>North Carolina</t>
  </si>
  <si>
    <t>Work place</t>
  </si>
  <si>
    <t>Carthage Nursing Home shooting: Robert Stewart, 45, opened fire at a nursing home where his estranged wife worked before he was shot and arrested by a police officer.</t>
  </si>
  <si>
    <t>Stewart's defense team argued that Stewart suffered from mental illness including depression and borderline personality disorder, and that he had been taking regular doses of the prescription sleep aid Ambien far in excess of the recommended limit. Combined with prescriptions for an antidepressant and anti-anxiety drug, they argued, it made Stewart essentially a lethal sleepwalker.</t>
  </si>
  <si>
    <t>Henderson</t>
  </si>
  <si>
    <t>Wesley Neal Higdon</t>
  </si>
  <si>
    <t>Disgruntled employee Wesley Neal Higdon, 25, shot up an Atlantis Plastics factory after he was escorted out of his workplace for an argument with a supervisor. Higdon shot the supervisor outside the factory before opening fire on coworkers inside. He then committed suicide.</t>
  </si>
  <si>
    <t>He called his girlfriend two hours before the shooting to say he was going to kill his boss.</t>
  </si>
  <si>
    <t>One semiautomatic handgun</t>
  </si>
  <si>
    <t>.45-caliber Hi-Point semiautomatic handgun</t>
  </si>
  <si>
    <r>
      <rPr>
        <b val="1"/>
        <sz val="10"/>
        <color indexed="8"/>
        <rFont val="Calibri"/>
      </rPr>
      <t>http://murderpedia.org/male.H/h/higdon-wesley.htm</t>
    </r>
  </si>
  <si>
    <t>http://en.wikipedia.org/wiki/Atlantis_Plastics_shooting</t>
  </si>
  <si>
    <t>City hall</t>
  </si>
  <si>
    <t>Charles "Cookie" Lee Thornton, 52, went on a rampage at the city hall before being shot and killed by police.</t>
  </si>
  <si>
    <t>He was known for histrionics and disruptions at city council meetings. His mounting debt was a stressor.</t>
  </si>
  <si>
    <t>http://fox2now.com/2018/02/07/who-was-cookie-thornton/</t>
  </si>
  <si>
    <t>Nebraska</t>
  </si>
  <si>
    <t>Robert A. Hawkins</t>
  </si>
  <si>
    <t>Two 30-round magazines taped together</t>
  </si>
  <si>
    <t>Mall</t>
  </si>
  <si>
    <t>Robert A. Hawkins, 19, opened fire inside Westroads Mall before committing suicide.</t>
  </si>
  <si>
    <t>He was attending therapy sessions, taking medication and being hospitalized for depression by the time he was 6 years old. Throughout most of his life, he and his family were plagued by his psychiatric problems. The day after he turned 14, he was sent to a mental health treatment center for threatening to kill his stepmother Candace Hawkins with an axe. Four months later, he became a ward of the State of Nebraska, which lasted nearly four years. He had undergone two psychiatric hospitalizations, and was diagnosed with attention deficit disorder, an unspecified mood disorder, oppositional defiant disorder, and parent-child relationship problems. His extensive treatments cost the state USD$265,000.</t>
  </si>
  <si>
    <t>http://murderpedia.org/male.H/h/hawkins-robert-victims.htm</t>
  </si>
  <si>
    <t>http://murderpedia.org/male.H/h/hawkins-robert.htm</t>
  </si>
  <si>
    <t>Crandom</t>
  </si>
  <si>
    <t>Tyler James Peterson</t>
  </si>
  <si>
    <t>Peterson left and got a police-style AR-15 rifle from his truck, forced his way back into the apartment and fired about 30 rounds at about 2:45 a.m.</t>
  </si>
  <si>
    <t>Apartment</t>
  </si>
  <si>
    <t>Off-duty sheriff's deputy Tyler Peterson, 20, opened fire inside an apartment after an argument at a homecoming party. He fled the scene and later committed suicide.</t>
  </si>
  <si>
    <t>No psychological screening was performed in his hiring.</t>
  </si>
  <si>
    <t>http://behindthebluewall.blogspot.com/2010/04/wi-after-deputy-tyler-peterson-killed.html</t>
  </si>
  <si>
    <t>Virginia</t>
  </si>
  <si>
    <t>Seung-Hui Cho</t>
  </si>
  <si>
    <t>15-round magazines</t>
  </si>
  <si>
    <t>School</t>
  </si>
  <si>
    <t>Virginia Tech student Seung-Hui Cho, 23, opened fire on his school's campus before committing suicide.</t>
  </si>
  <si>
    <t>Cho had previously been diagnosed with a severe anxiety disorder. He continued receiving mental health therapy as well until his junior year, when Cho rejected further therapy.</t>
  </si>
  <si>
    <t>http://en.wikipedia.org/wiki/Seung-Hui_Cho</t>
  </si>
  <si>
    <t>https://www.politico.com/story/2013/04/gun-control-high-capacity-gun-magazines-090185</t>
  </si>
  <si>
    <t>Utah</t>
  </si>
  <si>
    <t>Salt Lake City</t>
  </si>
  <si>
    <t>Sulejman Talovic</t>
  </si>
  <si>
    <t>Sulejman Talović, 18, rampaged through the shopping center until he was shot dead by police.</t>
  </si>
  <si>
    <t>Available information indicates that Talovic was socially isolated and may have suffered from mental health issues, that he was using marijuana and possibly other drugs in the months prior to the attack.</t>
  </si>
  <si>
    <t>Mossberg Maverick 88 shotgun; Smith &amp; Wesson Model 36 .38-caliber revolver</t>
  </si>
  <si>
    <t>a pump-action shotgun, a 38-caliber handgun,[4] and a backpack full of extra ammunition during the shooting</t>
  </si>
  <si>
    <r>
      <rPr>
        <b val="1"/>
        <sz val="10"/>
        <color indexed="8"/>
        <rFont val="Calibri"/>
      </rPr>
      <t>http://en.wikipedia.org/wiki/Trolley_Square_shooting</t>
    </r>
  </si>
  <si>
    <t>http://www.foxnews.com/story/2007/02/13/gunman-kills-5-in-shooting-spree-at-salt-lake-city-mall-before-being-killed-by/</t>
  </si>
  <si>
    <t>https://www.ksl.com/index.php?sid=2410704&amp;nid=481</t>
  </si>
  <si>
    <t>Nickel Mines</t>
  </si>
  <si>
    <t>Charles Carl Roberts IV</t>
  </si>
  <si>
    <t>capacity unstated; with a 9 mm handgun, 12 gauge shotgun, .30-06 bolt-action rifle, about 600 rounds of ammunition, cans of black powder, a stun gun, two knives, a change of clothes, an apparent truss board and a box containing a hammer, hacksaw, pliers, wire, screws, bolts and tape</t>
  </si>
  <si>
    <t xml:space="preserve">School </t>
  </si>
  <si>
    <t>Charles Carl Roberts, 32, shot 10 young girls in a one-room schoolhouse in Bart Township, killing 5, before taking his own life.</t>
  </si>
  <si>
    <t xml:space="preserve">all those years of undealt-with depression resulted in a psychotic break; Mr. Roberts had no criminal record or history of psychiatric illness. </t>
  </si>
  <si>
    <t>shotgun, rifle, handgun</t>
  </si>
  <si>
    <t>Springfield XD 9mm handgun; Browning BPS 12 gauge pump-action shotgun; Ruger .30-06 bolt-action rifle</t>
  </si>
  <si>
    <t>http://en.wikipedia.org/wiki/Amish_school_shooting</t>
  </si>
  <si>
    <r>
      <rPr>
        <b val="1"/>
        <sz val="10"/>
        <color indexed="8"/>
        <rFont val="Calibri"/>
      </rPr>
      <t>http://www.nytimes.com/2006/10/03/us/03amish.html?pagewanted=all&amp;_r=0</t>
    </r>
  </si>
  <si>
    <t>https://en.wikipedia.org/wiki/West_Nickel_Mines_School_shooting</t>
  </si>
  <si>
    <t xml:space="preserve">Seattle </t>
  </si>
  <si>
    <t>Kyle Aaron HUFF</t>
  </si>
  <si>
    <t>several bandoliers (over 300 rounds) worth of ammunition for the guns</t>
  </si>
  <si>
    <t>House</t>
  </si>
  <si>
    <t>Kyle Aaron Huff, 28, opened fire at a rave afterparty in the Capitol Hill neighborhood of Seattle before committing suicide.</t>
  </si>
  <si>
    <t>Police were unable to find any record that he had been treated for mental illness or was on psychiatric medication.</t>
  </si>
  <si>
    <t>Winchester 1300 Defender shotgun and Ruger P944 .40-caliber handgun</t>
  </si>
  <si>
    <t>http://murderpedia.org/male.H/h/huff-kyle.htm</t>
  </si>
  <si>
    <t>https://en.wikipedia.org/wiki/Capitol_Hill_massacre</t>
  </si>
  <si>
    <t>https://alchetron.com/Capitol-Hill-massacre</t>
  </si>
  <si>
    <t xml:space="preserve">Goleta </t>
  </si>
  <si>
    <t>Jennifer Sanmarco</t>
  </si>
  <si>
    <t>15-round magazine</t>
  </si>
  <si>
    <t>Workplace</t>
  </si>
  <si>
    <t>Former postal worker Jennifer Sanmarco, 44, shot dead a former neighbor then drove to the mail processing plant where she used to work. Inside, she opened fire, killing six employees before committing suicide.</t>
  </si>
  <si>
    <t>A spokesman for the Santa Barbara County Sheriff's Office speculated that San Marco's paranoia and history of mental illness may have motivated her to commit the murders.</t>
  </si>
  <si>
    <t>S&amp;W Model 910 (9x19mm)</t>
  </si>
  <si>
    <t>http://murderpedia.org/female.S/s/san-marco-jennifer.htm</t>
  </si>
  <si>
    <t>https://en.wikipedia.org/wiki/Goleta_postal_facility_shootings</t>
  </si>
  <si>
    <t>https://www.denverpost.com/2006/02/01/death-toll-at-8-in-rampage-by-former-postal-worker/</t>
  </si>
  <si>
    <t>Home/School</t>
  </si>
  <si>
    <t>Jeffrey Weise, 16, murdered his grandfather, who was a police officer, and grandfather's girlfriend. Weise then drove his grandfather's squad car to Red Lake Senior High School and opened fire on the reservation campus, killing another seven people before committing suicide.</t>
  </si>
  <si>
    <t>He was under treatment for depression, and had been prescribed Prozac as an anti-depressant.</t>
  </si>
  <si>
    <t>https://www.mprnews.org/story/2015/03/18/red-lake-victims</t>
  </si>
  <si>
    <t>Two 13-round magazines</t>
  </si>
  <si>
    <t>Church</t>
  </si>
  <si>
    <t>Living Church of God member Terry Michael Ratzmann, 44, opened fire at a church meeting at a Sheraton hotel before committing suicide.</t>
  </si>
  <si>
    <t>Police have said Ratzmann had no diagnosed mental health problems, but several congregants reported that he seemed depressed in recent weeks.</t>
  </si>
  <si>
    <t>https://en.wikipedia.org/wiki/Terry_Ratzmann</t>
  </si>
  <si>
    <t>http://articles.chicagotribune.com/2005-03-17/news/0503170230_1_herbert-w-armstrong-terry-ratzmann-living-church</t>
  </si>
  <si>
    <t>Ohio</t>
  </si>
  <si>
    <t>Columbus</t>
  </si>
  <si>
    <t>Nathan Gale</t>
  </si>
  <si>
    <t>capacity unstated; Ohio nightclub shooter had 35 rounds when he was killed</t>
  </si>
  <si>
    <t>Heavy metal band Pantera's concert</t>
  </si>
  <si>
    <t>Nathan Gale, 25, possibly upset about the breakup of Pantera, gunned down former Pantera guitarist Dimebag Darrell and three others at a Damageplan show before a police officer fatally shot Gale.</t>
  </si>
  <si>
    <t>The murder often showed signs of mental instability</t>
  </si>
  <si>
    <t>While in the USMC, he was given medications for his mental problems. Writings found in Gale's possession indicate that he may have suffered from schizophrenia.</t>
  </si>
  <si>
    <t>a 9 mm Beretta 92F pistol</t>
  </si>
  <si>
    <r>
      <rPr>
        <b val="1"/>
        <sz val="10"/>
        <color indexed="8"/>
        <rFont val="Calibri"/>
      </rPr>
      <t>http://murderpedia.org/male.G/g/gale-nathan.htm</t>
    </r>
  </si>
  <si>
    <t>http://www.mtv.com/news/1494653/dimebag-darrell-four-others-killed-in-ohio-concert-shooting/</t>
  </si>
  <si>
    <t>http://www.chadleephotography.com/dimebag-darrell-10-years-gone-december-8-2104/</t>
  </si>
  <si>
    <t>20-round magazine</t>
  </si>
  <si>
    <t>Forest(on a hunting trip)</t>
  </si>
  <si>
    <t>Vang, a six-year veteran of the California National Guard, shot eight people while on a hunting trip in northern Wisconsin on November 21, 2004; six were killed and two were wounded.</t>
  </si>
  <si>
    <t>Have disputes</t>
  </si>
  <si>
    <t>He had no prior criminal record nor mentalhealth problems.</t>
  </si>
  <si>
    <t>https://en.wikipedia.org/wiki/Chai_Vang</t>
  </si>
  <si>
    <t>Elijah Brown</t>
  </si>
  <si>
    <t>The 21-year-old meatpacking plant worker used two handguns to shoot seven co-workers, killing five of them, then killed himself.</t>
  </si>
  <si>
    <t>http://legacy.sandiegouniontribune.com/uniontrib/20040704/news_1n4shoot.html</t>
  </si>
  <si>
    <t>https://www.cbsnews.com/news/sixth-death-in-kc-rampage/</t>
  </si>
  <si>
    <t>Salvador Tapia Solis</t>
  </si>
  <si>
    <t>at an auto parts company</t>
  </si>
  <si>
    <t>A man who was fired from his job at an auto parts company six months ago returned Wednesday with a handgun and shot six former co-workers, killing them all, authorities said. He then waged a gunbattle with police before a SWAT team member fatally wounded him. Salvador Tapia, 36, who had been arrested a dozen times on weapons, assault and other charges, died after being transported to a hospital, police said. Four of his victims died at the scene - slain among a maze of engine parts, crates and 55-gallon drums.</t>
  </si>
  <si>
    <t>http://www.ncpublicschools.org/docs/cfss/law-enforcement/active-shooter.pdf</t>
  </si>
  <si>
    <t>Doug Williams</t>
  </si>
  <si>
    <t>Assembly line worker Douglas Williams, 48, opened fire at his Lockheed Martin workplace in a racially motivated attack before committing suicide.</t>
  </si>
  <si>
    <t>Williams's cousin described him as being depressed.</t>
  </si>
  <si>
    <t>http://murderpedia.org/male.W/w/williams-doug.htm</t>
  </si>
  <si>
    <t>Huntsville</t>
  </si>
  <si>
    <t>Emanuel Burl Patterson</t>
  </si>
  <si>
    <t>at a temporary employment agency</t>
  </si>
  <si>
    <t>A man looking for work opened fire at a temporary employment agency in an argument over a CD player, killing four fellow job-seekers and wounding a fifth.</t>
  </si>
  <si>
    <t>A man accused of murdering four people at a day-labor office earlier this week has mental problems and was once committed for treatment.</t>
  </si>
  <si>
    <t>a handgun</t>
  </si>
  <si>
    <t>http://www.nytimes.com/2003/02/26/us/gunman-kills-four-at-alabama-job-agency.html</t>
  </si>
  <si>
    <t>http://murderpedia.org/male.P/p/patterson-emanuel.htm</t>
  </si>
  <si>
    <t>Melrose</t>
  </si>
  <si>
    <t>William Baker</t>
  </si>
  <si>
    <t>Fired employee William D. Baker, 66, opened fire at his former Navistar workplace before committing suicide.</t>
  </si>
  <si>
    <t>shotgun, AK-47 assault rifle, handgun</t>
  </si>
  <si>
    <t>a fully automatic AK-47 assault rifle; a snubnose, .38-caliber police special revolver; a Remington 12 gauge shotgun, and a .30-caliber Winchester hunting rifle with scope</t>
  </si>
  <si>
    <t>http://abcnews.go.com/US/story?id=94177</t>
  </si>
  <si>
    <t>http://articles.chicagotribune.com/2001-02-06/news/0102060231_1_wound-engines-gunshot</t>
  </si>
  <si>
    <t>http://murderpedia.org/male.B/b/baker-william.htm</t>
  </si>
  <si>
    <t>60-round, large-capacity feeding device</t>
  </si>
  <si>
    <t>Michael McDermott, 42, opened fire on co-workers at Edgewater Technology and was later arrested.</t>
  </si>
  <si>
    <t>McDermott was undergoing psychiatric treatment and taking medication.</t>
  </si>
  <si>
    <t>http://articles.latimes.com/print/2000/dec/27/news/mn-5098</t>
  </si>
  <si>
    <t>http://articles.courant.com/2000-12-28/news/0012280810_1_edgewater-technology-wakefield-happy-time</t>
  </si>
  <si>
    <t>Three 15-round magazines</t>
  </si>
  <si>
    <t>Byran Koji Uyesugi, 40, a Xerox service technician, opened fire inside the building with a 9mm Glock. He fled and was later apprehended by police.</t>
  </si>
  <si>
    <t>In 1993, he was ordered to undergo psychiatric evaluation and anger management courses after he kicked in and damaged an elevator door for which he was arrested. The psychiatrist who examined him at the time of this arrest found that Uyesugi suffered from a delusional disorder and paranoia, but found him not to be dangerous.</t>
  </si>
  <si>
    <t>http://murderpedia.org/male.U/u/uyesugi-byran.htm</t>
  </si>
  <si>
    <t>http://archives.starbulletin.com/2000/06/14/special/story8.html</t>
  </si>
  <si>
    <t>Larry Gene Ashbrook</t>
  </si>
  <si>
    <t>Larry Gene Ashbrook, 47, opened fire inside the Wedgwood Baptist Church during a prayer rally before committing suicide.</t>
  </si>
  <si>
    <t>had a history of paranoia and mental instability</t>
  </si>
  <si>
    <t>http://articles.latimes.com/print/1999/sep/18/news/mn-11519</t>
  </si>
  <si>
    <t>http://murderpedia.org/male.A/a/ashbrook-larry.htm</t>
  </si>
  <si>
    <t>Acworth</t>
  </si>
  <si>
    <t>capacity unstated; After Barton's suicide, investigators found in his minivan a duffel bag stuffed with 200 rounds of ammunition and the two handguns used in the shootings -- a 9mm Glock that Barton had purchased in November 1993 and was legally registered to him, and a Colt .45-caliber handgun that was not, according to the Bureau of Alcohol, Tobacco and Firearms.</t>
  </si>
  <si>
    <t>Home/Brokerage House</t>
  </si>
  <si>
    <t>Day trader Mark O. Barton, 44, who had recently lost a substantial sum of money, went on a shooting spree through two day-trading firms. He started at the All-Tech Investment Group, where he worked, then went on to Momentum Securities. He fled and hours later, after being cornered by police outside a gas station, committed suicide. (Two days before the spree, he killed his wife and two children with a hammer.)</t>
  </si>
  <si>
    <t>His mental health continued to deteriorate and he began to suffer from severe depression and paranoid delusions.</t>
  </si>
  <si>
    <t>http://murderpedia.org/male.B/b/barton-mark.htm</t>
  </si>
  <si>
    <t>Columbine</t>
  </si>
  <si>
    <t>Eric Harris; Dylan Klebold</t>
  </si>
  <si>
    <t>17; 18</t>
  </si>
  <si>
    <t>High-capacity magazines (capacity unstated)</t>
  </si>
  <si>
    <t>Eric Harris, 18, and Dylan Klebold, 17, opened fire throughout Columbine High School before committing suicide.</t>
  </si>
  <si>
    <t>Eric Harris and Dylan Klebold were radically different individuals, with vastly different motives and opposite mental conditions.</t>
  </si>
  <si>
    <t>http://www.slate.com/news-and-politics/2018/03/republicans-say-they-will-end-house-intelligence-committees-russia-investigation.html</t>
  </si>
  <si>
    <t>http://criminalminds.wikia.com/wiki/File:Columbine_victims.jpg</t>
  </si>
  <si>
    <t>Arkansas</t>
  </si>
  <si>
    <t>Jonesboro</t>
  </si>
  <si>
    <t>Mitchell Scott Johnson; Andrew Douglas Golden</t>
  </si>
  <si>
    <t>13; 11</t>
  </si>
  <si>
    <t>Mitchell Scott Johnson, 13, and Andrew Douglas Golden, 11, two juveniles, ambushed students and teachers as they left the school; they were apprehended by police at the scene.</t>
  </si>
  <si>
    <t>hunting rifle, handgun</t>
  </si>
  <si>
    <t>Remington 742 .30-06 rifle, Universal .30 M1 Carbine replica, Smith &amp; Wesson .38 revolver, Double Deuce Buddie .22 two-shot derringer, Star .380 pistol, FIE .380 pistol, Ruger Security Six .357 revolver, Davis Industries .38 two-shot derringer, and a Charter Arms .38 revolver</t>
  </si>
  <si>
    <t>http://en.wikipedia.org/wiki/Mitchell_Johnson_and_Andrew_Golden</t>
  </si>
  <si>
    <t>http://www.murderpedia.org/male.J/j/johnson-mitchell.htm</t>
  </si>
  <si>
    <t>http://murderpedia.org/male.G/g/golden-andrew-photos.htm</t>
  </si>
  <si>
    <t>Newington</t>
  </si>
  <si>
    <t>Matthew Beck</t>
  </si>
  <si>
    <t>19-round magazine</t>
  </si>
  <si>
    <t>he is upset about his salary, has disputes with his boss</t>
  </si>
  <si>
    <t>Beck had been in and out of psychiatric hospitals and had attempted suicide several times in the past.</t>
  </si>
  <si>
    <t>a Glock semi-automatic handgun, a butcher knife and three clips containing at least 19 rounds each</t>
  </si>
  <si>
    <t>http://murderpedia.org/male.B/b/beck-matthew.htm</t>
  </si>
  <si>
    <t>http://www.nytimes.com/1998/03/07/nyregion/rampage-connecticut-overview-connecticut-lottery-worker-kills-4-bosses-then.html</t>
  </si>
  <si>
    <t>http://www.vpc.org/studies/wgun980306.htm</t>
  </si>
  <si>
    <t>Orange</t>
  </si>
  <si>
    <t>Arturo Reyes Torres,</t>
  </si>
  <si>
    <t>Caltrans maintenance yard shooting</t>
  </si>
  <si>
    <t>One rifle (assault)</t>
  </si>
  <si>
    <t>http://articles.latimes.com/1997/dec/20/news/mn-431; http://articles.latimes.com/1997/dec/22/local/me-1156; http://www.vpc.org/studies/wgun971218.htm; http://news.google.com/newspapers?id=DitZAAAAIBAJ&amp;sjid=LEcNAAAAIBAJ&amp;pg=6705,2243998&amp;dq=arturo+reyes+torres+caltrans&amp;hl=en</t>
  </si>
  <si>
    <r>
      <rPr>
        <u val="single"/>
        <sz val="12"/>
        <color indexed="13"/>
        <rFont val="Calibri"/>
      </rPr>
      <t>http://articles.latimes.com/1997/dec/20/news/mn-431</t>
    </r>
  </si>
  <si>
    <t>Aiken</t>
  </si>
  <si>
    <t>Arthur Wise,</t>
  </si>
  <si>
    <t>R.E. Phelon Company shooting</t>
  </si>
  <si>
    <t>http://www.vpc.org/studies/wgun970915.htm; http://chronicle.augusta.com/stories/1997/09/18/met_214833.shtml</t>
  </si>
  <si>
    <r>
      <rPr>
        <u val="single"/>
        <sz val="10"/>
        <color indexed="14"/>
        <rFont val="Calibri"/>
      </rPr>
      <t>http://chronicle.augusta.com/stories/1997/09/18/met_214833.shtml</t>
    </r>
  </si>
  <si>
    <t>FT Lauderdale</t>
  </si>
  <si>
    <t>Clifton McCree,</t>
  </si>
  <si>
    <t>Fort Lauderdale revenge shooting</t>
  </si>
  <si>
    <t>http://www.nytimes.com/1996/02/11/us/florida-killer-said-victims-were-racists-police-say.html; http://articles.sun-sentinel.com/1996-02-10/news/9602090635_1_million-firearms-multiple-guns-reloading</t>
  </si>
  <si>
    <r>
      <rPr>
        <b val="1"/>
        <u val="single"/>
        <sz val="12"/>
        <color indexed="14"/>
        <rFont val="Calibri"/>
      </rPr>
      <t>http://articles.sun-sentinel.com/1996-02-11/news/9602110026_1_beach-crew-maintenance-fort-lauderdale</t>
    </r>
  </si>
  <si>
    <t>Willie Woods</t>
  </si>
  <si>
    <t>Piper Technical Center shooting</t>
  </si>
  <si>
    <t>https://www.upi.com/Archives/1995/07/19/Four-LA-city-workers-shot-to-death/3373806126400/</t>
  </si>
  <si>
    <t>Corpus Christi</t>
  </si>
  <si>
    <t>James Daniel Simpson,</t>
  </si>
  <si>
    <t>Walter Rossler Company massacre</t>
  </si>
  <si>
    <r>
      <rPr>
        <b val="1"/>
        <u val="single"/>
        <sz val="12"/>
        <color indexed="14"/>
        <rFont val="Calibri"/>
      </rPr>
      <t>http://web.caller.com/2000/april/03/today/local_ne/4127.html</t>
    </r>
  </si>
  <si>
    <t>Fairchild Air Force Base,</t>
  </si>
  <si>
    <t>Dean Allen Mellberg,</t>
  </si>
  <si>
    <t>Military</t>
  </si>
  <si>
    <t>Air Force base shooting</t>
  </si>
  <si>
    <t>Nathan Dunlap,</t>
  </si>
  <si>
    <t>Chuck E. Cheese's killings</t>
  </si>
  <si>
    <t>Colin Ferguson,</t>
  </si>
  <si>
    <t>Other</t>
  </si>
  <si>
    <t>Long Island Rail Road massacre</t>
  </si>
  <si>
    <t>Fayetteville</t>
  </si>
  <si>
    <t>Army Sgt. Kenneth Junior French,</t>
  </si>
  <si>
    <t>Luigi's shooting</t>
  </si>
  <si>
    <t>One rifle, two shotguns</t>
  </si>
  <si>
    <t>Gian Luigi Ferri,</t>
  </si>
  <si>
    <t>101 California Street shootings</t>
  </si>
  <si>
    <t>Three semiautomatic handguns (two assault)</t>
  </si>
  <si>
    <t>Watkins Glen</t>
  </si>
  <si>
    <t>John T. Miller,</t>
  </si>
  <si>
    <t>Watkins Glen killings</t>
  </si>
  <si>
    <t>Olivehurst</t>
  </si>
  <si>
    <t>Eric Houston,</t>
  </si>
  <si>
    <t>Lindhurst High School shooting</t>
  </si>
  <si>
    <t>One rifle, one shotgun</t>
  </si>
  <si>
    <t>Royal Oak</t>
  </si>
  <si>
    <t>Thomas McIlvane,</t>
  </si>
  <si>
    <t>Royal Oak postal shootings</t>
  </si>
  <si>
    <t>One rifle</t>
  </si>
  <si>
    <t>Iowa City</t>
  </si>
  <si>
    <t>Gang Lu,</t>
  </si>
  <si>
    <t>University of Iowa shooting</t>
  </si>
  <si>
    <t>One revolver</t>
  </si>
  <si>
    <t>George Hennard,</t>
  </si>
  <si>
    <t>Luby's massacre</t>
  </si>
  <si>
    <t>Two semiautomatic handguns</t>
  </si>
  <si>
    <t>17, 18</t>
  </si>
  <si>
    <t>Place of Worship</t>
  </si>
  <si>
    <t>Waddell Buddhist Temple shooting</t>
  </si>
  <si>
    <t>20-gauge shotgun .22-caliber rifle</t>
  </si>
  <si>
    <t>James Edward Pough,</t>
  </si>
  <si>
    <t>GMAC massacre</t>
  </si>
  <si>
    <t>One rifle, one revolver</t>
  </si>
  <si>
    <t>Louiville</t>
  </si>
  <si>
    <t>Joseph T. Wesbecker,</t>
  </si>
  <si>
    <t>Standard Gravure shooting</t>
  </si>
  <si>
    <t>Three semiautomatic handguns (two assault), one rifle (assault), one revolver</t>
  </si>
  <si>
    <t>Stockton</t>
  </si>
  <si>
    <t>Patrick Purdy,</t>
  </si>
  <si>
    <t>Stockton schoolyard shooting</t>
  </si>
  <si>
    <t>One semiautomatic handgun, one rifle (assault)</t>
  </si>
  <si>
    <t>Winston-Salem</t>
  </si>
  <si>
    <t>Michael Charles Hayes</t>
  </si>
  <si>
    <t>Old Salisbury Road Shooting</t>
  </si>
  <si>
    <t>.22-caliber rifle</t>
  </si>
  <si>
    <t>Richard Farley,</t>
  </si>
  <si>
    <t>ESL shooting</t>
  </si>
  <si>
    <t>Two semiautomatic handguns, one rifle, two revolvers, two shotguns</t>
  </si>
  <si>
    <t>William Cruse,</t>
  </si>
  <si>
    <t>Shopping centers spree killings</t>
  </si>
  <si>
    <t>One rifle, one revolver, one shotgun</t>
  </si>
  <si>
    <t>Patrick Sherrill,</t>
  </si>
  <si>
    <t>United States Postal Service shooting</t>
  </si>
  <si>
    <t>Three semiautomatic handguns</t>
  </si>
  <si>
    <t>San Ysidro</t>
  </si>
  <si>
    <t>James Oliver Huberty,</t>
  </si>
  <si>
    <t>San Ysidro McDonald's massacre</t>
  </si>
  <si>
    <t>One semiautomatic handgun, one rifle (assault), one shotgun</t>
  </si>
  <si>
    <t>Abdelkrim Belachheb,</t>
  </si>
  <si>
    <t>Dallas nightclub shooting</t>
  </si>
  <si>
    <t>Case</t>
  </si>
  <si>
    <t>Year</t>
  </si>
  <si>
    <t>Fatalities</t>
  </si>
  <si>
    <t>Injured</t>
  </si>
  <si>
    <t>Total victims</t>
  </si>
  <si>
    <t>Venue</t>
  </si>
  <si>
    <t>Prior signs of mental health issues</t>
  </si>
  <si>
    <t>Mental health - details</t>
  </si>
  <si>
    <t>Weapons obtained legally</t>
  </si>
  <si>
    <t>Where obtained</t>
  </si>
  <si>
    <t>Type of weapons</t>
  </si>
  <si>
    <t>4 or more deaths</t>
  </si>
  <si>
    <t>Weapon details</t>
  </si>
  <si>
    <t>Assault weapon and 4 or more deaths, total deaths</t>
  </si>
  <si>
    <t>total deaths if 4 or more eaths</t>
  </si>
  <si>
    <t>&gt;5 fatalities</t>
  </si>
  <si>
    <t>Deaths 6 or more deaths</t>
  </si>
  <si>
    <t>Q*V</t>
  </si>
  <si>
    <t>Deaths if Q*V=1</t>
  </si>
  <si>
    <t>Race</t>
  </si>
  <si>
    <t>Gender</t>
  </si>
  <si>
    <t>Mental Health Sources</t>
  </si>
  <si>
    <t>latitude</t>
  </si>
  <si>
    <t>longitude</t>
  </si>
  <si>
    <t>Type</t>
  </si>
  <si>
    <t>Yountville veterans home shooting</t>
  </si>
  <si>
    <t>Yountville, CA</t>
  </si>
  <si>
    <t>Army veteran Albert Cheung Wong, 36, stormed a veterans home where he was previously under care, exchanging gunfire with a sheriff’s deputy and taking three women hostage, one of whom he’d previously threatened. After a standoff with law enforcement, he killed the three women and himself.</t>
  </si>
  <si>
    <t>Yes</t>
  </si>
  <si>
    <t>Wong had served in Afghanistan and had a history of PTSD.</t>
  </si>
  <si>
    <t>TBD</t>
  </si>
  <si>
    <t>semiautomatic rifle; shotgun</t>
  </si>
  <si>
    <t>Asian</t>
  </si>
  <si>
    <t>M</t>
  </si>
  <si>
    <t>https://www.cnn.com/2018/03/10/us/california-veterans-home-shooting/index.html; http://www.ktvu.com/news/gunman-in-yountville-veterans-home-killings-was-ex-patient; https://www.washingtonpost.com/news/post-nation/wp/2018/03/09/police-respond-to-reports-of-gunfire-and-hostages-taken-at-california-veterans-home/?utm_term=.b9dde7ac5f0f</t>
  </si>
  <si>
    <r>
      <rPr>
        <u val="single"/>
        <sz val="12"/>
        <color indexed="14"/>
        <rFont val="Calibri"/>
      </rPr>
      <t>https://www.cnn.com/2018/03/10/us/california-veterans-home-shooting/index.html</t>
    </r>
  </si>
  <si>
    <t>Mass</t>
  </si>
  <si>
    <t>Stoneman Douglas High School shooting</t>
  </si>
  <si>
    <t>Parkland, Florida</t>
  </si>
  <si>
    <t>Nikolas J. Cruz, 19, heavily armed with an AR-15, tactical gear, and “countless magazines” of ammo, according to the Broward County Sheriff, attacked the high school as classes were ending for the day, killing at least 17 people and injuring many others. He was apprehended by authorities shortly after fleeing the campus.</t>
  </si>
  <si>
    <t>Cruz had a long history of behavioral problems and had spent time in mental health clinics.</t>
  </si>
  <si>
    <t>A Florida pawn shop</t>
  </si>
  <si>
    <t>semiautomatic rifle</t>
  </si>
  <si>
    <t>White</t>
  </si>
  <si>
    <t>https://www.nytimes.com/2018/02/14/us/parkland-school-shooting.html; https://www.nytimes.com/2018/02/15/us/nikolas-cruz-florida-shooting.html</t>
  </si>
  <si>
    <r>
      <rPr>
        <u val="single"/>
        <sz val="12"/>
        <color indexed="14"/>
        <rFont val="Calibri"/>
      </rPr>
      <t>https://www.nytimes.com/2018/02/15/us/nikolas-cruz-florida-shooting.html</t>
    </r>
  </si>
  <si>
    <t>Pennsylvania carwash shooting</t>
  </si>
  <si>
    <t>Melcroft, PA</t>
  </si>
  <si>
    <t>Timothy O'Brien Smith, 28, wearing body armor and well-stocked with ammo, opened fire at a carwash early in the morning in this rural community, killing four people. A fifth victim, though not shot, suffered minor injuries. One of the deceased victims, 25-year-old Chelsie Cline, had been romantically involved with Smith and had broken off the relationship recently, according to her sister. Smith shot himself in the head and died later that night at the hospital.</t>
  </si>
  <si>
    <t>semiautomatic rifle and semiautomatic handgun</t>
  </si>
  <si>
    <t>http://www.wpxi.com/news/top-stories/family-members-small-community-in-shock-after-4-killed-in-shooting/690497960; http://www.wpxi.com/news/top-stories/suspect-in-mass-shooting-at-car-wash-pronounced-dead/691578228</t>
  </si>
  <si>
    <t>Rancho Tehama shooting spree</t>
  </si>
  <si>
    <t>Rancho Tehama, CA</t>
  </si>
  <si>
    <t>Kevin Janson Neal, 44, went on an approximately 45-minute shooting spree in the rural community of Rancho Tehama Reserve in Northern California, including shooting up an elementary school, before being killed by law enforcement officers. Neal had also killed his wife at home.</t>
  </si>
  <si>
    <t>No</t>
  </si>
  <si>
    <t>semiautomatic rifles</t>
  </si>
  <si>
    <t>Two illegally modified rifles</t>
  </si>
  <si>
    <t>https://www.nbcnews.com/news/us-news/california-mass-shooter-killed-wife-buried-her-beneath-floor-n821051; https://www.npr.org/sections/thetwo-way/2017/11/15/564335359/in-harm-s-way-school-staff-saved-students-during-tehama-county-shooting; https://twitter.com/anblanx/status/930862796123729920</t>
  </si>
  <si>
    <t>Spree</t>
  </si>
  <si>
    <t>Texas First Baptist Church massacre</t>
  </si>
  <si>
    <t>Sutherland Springs, TX</t>
  </si>
  <si>
    <t>Devin Patrick Kelley, a 26-year-old ex-US Air Force airman, opened fire at the First Baptist Church in Sutherland Springs during Sunday morning services, killing at least 26 people and wounding and injuring 20 others. He left the church and fled in his vehicle after engaging in a gunfight with a local citizen; he soon crashed his vehicle and died from a self-inflicted gunshot wound.</t>
  </si>
  <si>
    <t>Religious</t>
  </si>
  <si>
    <t>Kelley had a history of domestic violence, including a court martial and conviction stemming from assaulting his wife and child; he also had a history of cruelty to animals and of stalking and harassing ex-girlfriends, including an underage girl. He reportedly briefly escaped from a mental health facility in 2012.</t>
  </si>
  <si>
    <t>Kelley passed federal criminal background checks; the US Air Force failed to provide information on his criminal history to the FBI</t>
  </si>
  <si>
    <t>Purchased in April 2016 from an Academy Sports &amp; Outdoors store in San Antonio</t>
  </si>
  <si>
    <t>Ruger AR-556; Kelley also possessed semiautomatic handguns</t>
  </si>
  <si>
    <t>https://www.washingtonpost.com/news/morning-mix/wp/2017/11/06/who-is-devin-patrick-kelley-gunman-who-officials-say-killed-churchgoers-in-sutherland-springs/; https://www.washingtonpost.com/news/post-nation/wp/2017/11/06/investigators-hunt-for-motive-in-texas-church-shooting-as-the-grieving-spans-generations/; https://www.washingtonpost.com/news/morning-mix/wp/2017/11/06/an-unlikely-hero-describes-gun-battle-and-95-mph-chase-with-texas-shooting-suspect/; http://www.cnn.com/2017/11/06/us/texas-church-shooting/index.html; https://www.usnews.com/news/top-news/articles/2017-11-06/church-shooter-killed-himself-after-vehicle-chase-sheriff-tells-cbs</t>
  </si>
  <si>
    <t>http://www.expressnews.com/news/local/article/Suspected-gunman-Devin-Patrick-Kelley-lived-near-12334186.php; http://www.denverpost.com/2017/11/06/texas-shooting-devin-patrick-kelley-colorado-arrest/; https://www.nbcnews.com/storyline/texas-church-shooting/who-devin-kelley-alleged-texas-church-shooter-n817806; https://www.click2houston.com/news/sutherland-springs-church-shooter-escaped-mental-health-facility-months-after-attack-on-wife-child</t>
  </si>
  <si>
    <t>Walmart shooting in suburban Denver</t>
  </si>
  <si>
    <t>Thornton, CO</t>
  </si>
  <si>
    <t>Scott Allen Ostrem, 47, walked into a Walmart in a suburb north of Denver and fatally shot two men and a woman, then left the store and drove away. After an all-night manhunt, Ostrem, who had financial problems but no serious criminal history, was captured by police after being spotted near his apartment in Denver.</t>
  </si>
  <si>
    <t>Unclear</t>
  </si>
  <si>
    <t>semiautomatic handgun</t>
  </si>
  <si>
    <t>https://www.nytimes.com/2017/11/01/us/thornton-colorado-walmart-shooting.html; http://www.cnn.com/2017/11/01/us/colorado-walmart-shooting/index.html; http://www.thedenverchannel.com/news/crime/colorado-walmart-shooting-suspect-scott-ostrem-had-run-ins-with-police-financial-troubles; http://www.ibtimes.com/who-scott-ostrem-manhunt-underway-colorado-walmart-shooting-suspect-2609562</t>
  </si>
  <si>
    <t>Edgewood businees park shooting</t>
  </si>
  <si>
    <t>Edgewood, MD</t>
  </si>
  <si>
    <t>Radee Labeeb Prince, 37, fatally shot three people and wounded two others around 9am at Advance Granite Solutions, a home remodeling business where he worked near Baltimore. Hours later he shot and wounded a sixth person at a car dealership in Wilmington, Delaware. He was apprehended that evening following a manhunt by authorities.</t>
  </si>
  <si>
    <t>.380-caliber; make unclear</t>
  </si>
  <si>
    <t>Black</t>
  </si>
  <si>
    <t>http://www.baltimoresun.com/news/maryland/harford/aegis/ph-ag-edgewood-shooting-20171018-story.html; http://www.cnn.com/2017/10/18/us/maryland-harford-county-shooting/index.html</t>
  </si>
  <si>
    <t>Las Vegas Strip massacre</t>
  </si>
  <si>
    <t>Las Vegas, NV</t>
  </si>
  <si>
    <t>Stephen Craig Paddock, 64, rained a barrage of rapid gunfire down on thousands of concertgoers on the Las Vegas Strip late on a Sunday night, firing from a corner suite on the 32nd floor of the Mandalay Bay Resort and Casino. Soon thereafter, he was found by law enforcement inside the hotel room, deceased from a self-inflicted gunshot wound.</t>
  </si>
  <si>
    <t>Perpetrator's history unclear. In 1969 Paddock's father was classified by the FBI as a dangerous psychopath with suicidal tendencies; psychopathy can be heritable (see Mother Jones sourcing). </t>
  </si>
  <si>
    <t>Two gun shops in Nevada</t>
  </si>
  <si>
    <t>23 firearms, mostly rifles; including scopes, and two modified for "fully automatic" firing; two were mounted on tripods</t>
  </si>
  <si>
    <t>AR-15-style and AK-47-style rifles and "a large cache of ammunition"; four Daniel Defense DDM4 rifles, three FN-15s and other rifles made by Sig Sauer.</t>
  </si>
  <si>
    <t>https://www.lvmpd.com/en-us/Documents/1_October_FIT_Report_01-18-2018_Footnoted.pdf; https://www.nytimes.com/2017/10/02/us/stephen-paddock-vegas-shooter.html; https://www.wsj.com/articles/las-vegas-suspect-likely-used-automatic-rifle-in-massacre-1506966716; https://www.usatoday.com/story/news/nation/2017/10/02/las-vegas-shooting/722191001/; https://www.usatoday.com/story/news/nation/2017/10/02/las-vegas-shooting/722191001/; http://www.latimes.com/nation/la-las-vegas-shooting-live-updates-paddock-had-19-rifles-in-room-1506985512-htmlstory.html; https://www.nytimes.com/2017/10/02/us/stephen-paddock-vegas-shooter.html; https://www.usatoday.com/story/news/nation/2017/10/06/here-all-victims-las-vegas-shooting/733236001/; https://www.reviewjournal.com/crime/shootings/last-of-local-hospitals-patients-in-las-vegas-shooting-released/; *Note: casualty count from LVMPD report 1-18-18: "deaths of 58 innocent concert goers and injuring more than</t>
  </si>
  <si>
    <t>https://www.nytimes.com/2017/10/13/us/stephen-paddock-father-vegas.html; http://www.motherjones.com/crime-justice/2017/10/the-las-vegas-shooter-didnt-just-snap-they-never-do/</t>
  </si>
  <si>
    <t>700"</t>
  </si>
  <si>
    <t>San Francisco UPS shooting</t>
  </si>
  <si>
    <t>San Francisco, CA</t>
  </si>
  <si>
    <t>Jimmy Lam, 38, fatally shot three coworkers and wounded two others inside a UPS facility in San Francisco. Lam killed himself as law enforcement officers responded to the scene.</t>
  </si>
  <si>
    <t>Lam had a history of domestic, work conflict</t>
  </si>
  <si>
    <t>Unclear; the firearm was stolen in Utah. A second handgun Lam had (also stolen) was unused in the attack.</t>
  </si>
  <si>
    <t>MAC-10-style “assault pistol”; 30-round magazine. An additional box of ammunition.</t>
  </si>
  <si>
    <t>http://www.nbcbayarea.com/news/local/Active-Shooter-San-Francisco-Police-428441423.html; https://apnews.com/2c1690393510447995018b0f9467b44c?utm_campaign=SocialFlow&amp;utm_source=Twitter&amp;utm_medium=AP; http://www.sfchronicle.com/bayarea/article/Police-swarm-UPS-building-in-SF-on-report-of-11219519.php; https://www.pressroom.ups.com/pressroom/ContentDetailsViewer.page?ConceptType=PressReleases&amp;id=1497461182413-836; http://www.foxnews.com/us/2017/06/15/san-francisco-ups-facility-shooting-gunman-identified-as-police-seek-motive.html; http://www.sfgate.com/crime/article/UPS-shooter-in-San-Francisco-used-stolen-gun-with-11243414.php</t>
  </si>
  <si>
    <t>http://www.ktvu.com/news/ktvu-local-news/261771610-story; https://twitter.com/LauraGarciaCann/status/875072768471117824; http://heavy.com/news/2017/06/jimmy-lam-ups-san-francisco-shooting-suspect/; http://heavy.com/news/2017/06/jimmy-lam-ups-san-francisco-shooting-suspect/</t>
  </si>
  <si>
    <t>Pennsylvania supermarket shooting</t>
  </si>
  <si>
    <t>Tunkhannock, PA</t>
  </si>
  <si>
    <t>Randy Stair, a 24-year-old worker at Weis grocery fatally shot three of his fellow employees. He reportedly fired 59 rounds with a pair of shotguns before turning the gun on himself as another co-worker fled the scene for help and law enforcement responded.</t>
  </si>
  <si>
    <t>shotguns</t>
  </si>
  <si>
    <t>http://www.pressconnects.com/story/news/local/pennsylvania/2017/06/08/dead-murder-suicide-pa-weis/102621742/; https://www.washingtonpost.com/news/morning-mix/wp/2017/06/09/killer-in-supermarket-shooting-posted-chilling-videos-online-lauding-columbine-massacre/?utm_term=.4cf2327eb879; https://www.cbsnews.com/news/weiss-supermarket-shooting-spree-randy-stair-spared-coworker/</t>
  </si>
  <si>
    <t>Florida awning manufacturer shooting</t>
  </si>
  <si>
    <t>Orlando, Florida</t>
  </si>
  <si>
    <t>John Robert Neumann, Jr., 45, a former employee of manufacturer Fiamma Inc. fatally shot five workers at the company, and then killed himself on the scene. He'd been fired from the company in April. The attack took place a week before the one-year anniversary of the Orlando nightclub massacre.</t>
  </si>
  <si>
    <t>http://www.postandcourier.com/news/multiple-people-dead-following-shooting-near-orlando-monday-morning/article_918fe64c-49f6-11e7-b071-a3fbdb04ebcc.html; http://www.mcclatchydc.com/news/politics-government/national-politics/article154471839.htmlhttp://edition.cnn.com/2017/06/05/us/orlando-fatalities/; http://www.orlandosentinel.com/news/orlando-workplace-shooting/os-john-robert-neumann-shooting-suspect-20170605-story.html</t>
  </si>
  <si>
    <t>Rural Ohio nursing home shooting</t>
  </si>
  <si>
    <t>Kirkersville, Ohio</t>
  </si>
  <si>
    <t>Thomas Hartless, 43, shot and killed a former girlfriend and another employee of a nursing home, and then fatally shot the Kirkersville police chief responding to the scene. Hartless' former girlfriend had recently obtained a court protection order against Hartless. Investigators later found more than 60 firearms in the home of Hartless, who was also found dead at the scene of the attack.</t>
  </si>
  <si>
    <t>Hartless had a violent criminal history; his former girlfriend had submitted a letter in court recently stating that he had "a severe mental disorder."</t>
  </si>
  <si>
    <t>http://abc6onyourside.com/news/local/report-of-shooting-in-kirkersville; http://www.cbsnews.com/news/64-guns-seized-from-home-of-killer-in-ohio-nursing-home-shooting/</t>
  </si>
  <si>
    <r>
      <rPr>
        <u val="single"/>
        <sz val="12"/>
        <color indexed="14"/>
        <rFont val="Calibri"/>
      </rPr>
      <t>http://www.cbsnews.com/news/64-guns-seized-from-home-of-killer-in-ohio-nursing-home-shooting/</t>
    </r>
  </si>
  <si>
    <t>Fresno downtown shooting</t>
  </si>
  <si>
    <t>Fresno, California</t>
  </si>
  <si>
    <t>Kori Ali Muhammad, 39, opened fire along a street in downtown Fresno, killing three people randomly in an alleged hate crime prior to being apprehended by police. Muhammad, who is black, killed three white victims and later described his attack as being racially motivated; he also reportedly yelled 'Allahu Akbar' at the time he was arrested, but authorities indicated they found no links to Islamist terrorism.</t>
  </si>
  <si>
    <t>.357 revolver</t>
  </si>
  <si>
    <t>http://www.dailymail.co.uk/news/article-4443722/Gunman-Fresno-shooting-speaks-jail.html; https://www.nytimes.com/2017/04/18/us/fresno-shooting-rampage-kori-ali-muhammad.html?_r=0</t>
  </si>
  <si>
    <t>Fort Lauderdale airport shooting</t>
  </si>
  <si>
    <t>Fort Lauderdale, Florida</t>
  </si>
  <si>
    <t>Esteban Santiago, 26, flew from Alaska to Fort Lauderdale, where he opened fire in the baggage claim area of the airport, killing five and wounding six before police aprehended him. </t>
  </si>
  <si>
    <t>11 (dozens more were reportedly injured in the panic)</t>
  </si>
  <si>
    <t>Airport</t>
  </si>
  <si>
    <t>Among other signs, Santiago had gone to a FBI office in Anchorage and complained that his mind was being controlled by the CIA.</t>
  </si>
  <si>
    <t>Walther 9mm semi-automatic pistol[</t>
  </si>
  <si>
    <t>Latino</t>
  </si>
  <si>
    <r>
      <rPr>
        <u val="single"/>
        <sz val="12"/>
        <color indexed="14"/>
        <rFont val="Calibri"/>
      </rPr>
      <t>http://www.nytimes.com/2017/01/07/us/esteban-santiago-fort-lauderdale-airport-shooting-.html?_r=0</t>
    </r>
  </si>
  <si>
    <t>Cascade Mall shooting</t>
  </si>
  <si>
    <t>Burlington, WA</t>
  </si>
  <si>
    <t>Arcan Cetin, 20, killed a teen girl and three women in the cosmetics section of a Macy’s department store at the Cascade Mall. A man was critically wounded in the shooting and taken to Harborview Medical Center in Seattle, where he died. Cetin was apprehended by police a few hours after the shooting while driving a car near his residence. </t>
  </si>
  <si>
    <t>According to the Cetin's stepfather he had "mental health issues"; court records showed that he suffered from anxiety and depression. </t>
  </si>
  <si>
    <t>Rifle</t>
  </si>
  <si>
    <r>
      <rPr>
        <u val="single"/>
        <sz val="12"/>
        <color indexed="14"/>
        <rFont val="Calibri"/>
      </rPr>
      <t>http://www.nytimes.com/2016/09/25/us/mall-shooting-washington-state.html</t>
    </r>
  </si>
  <si>
    <r>
      <rPr>
        <u val="single"/>
        <sz val="12"/>
        <color indexed="14"/>
        <rFont val="Calibri"/>
      </rPr>
      <t>http://www.nbcnews.com/news/us-news/arcan-cetin-accused-cascade-mall-shooter-charged-five-counts-murder-n654586</t>
    </r>
  </si>
  <si>
    <t>Baton Rouge police shooting</t>
  </si>
  <si>
    <t>Baton Rouge, LA</t>
  </si>
  <si>
    <t>Gavin Long, a former Marine who served in Iraq, killed three police offers responding to a 911 call, and wounded three others. He was killed in a shoot-out with other officers responding to the scene. Prior to the attack, Long posted prolifically on social media, where he expressed admiration for the cop killer in Dallas 10 days prior.</t>
  </si>
  <si>
    <t>Two semiautomatic rifles; one semiautomatic handgun</t>
  </si>
  <si>
    <t>IWI Tavor SAR 5.56 caliber rifle, Springfield XD 9, 9mm</t>
  </si>
  <si>
    <t>http://time.com/4411027/baton-rouge-shooter-gavin-long/ ; http://www.nytimes.com/2016/07/18/us/baton-rouge-shooting.html; http://www.kansascity.com/news/local/article90266242.html; http://www.nola.com/crime/index.ssf/2016/07/gavin_long_guns_baton_rouge_po.html; http://www.motherjones.com/politics/2016/07/copycat-mass-shooters-rising-baton-rouge-munich</t>
  </si>
  <si>
    <t>Dallas police shooting</t>
  </si>
  <si>
    <t>Dallas, Texas</t>
  </si>
  <si>
    <t>Micah Xavier Johnson, a 25-year-old Army veteran, targeted police at a peaceful Black Lives Matter protest, killing five officers and injuring nine others as well as two civilians. After a prolonged standoff in a downtown building, law enforcement killed Johnson using a robot-delivered bomb.</t>
  </si>
  <si>
    <t>online and or gun show</t>
  </si>
  <si>
    <t>Semiautomatic rifle, semiautomatic handguns</t>
  </si>
  <si>
    <t>Izhmash-Saiga 5.45mm (AK-style) semiautomatic rifle with large capacity magazines; Glock 9mm handgun, .25-caliber semiautomatic handgun</t>
  </si>
  <si>
    <t>http://www.nytimes.com/2016/07/11/us/dallas-shooting-micah-johnson-police.html?_r=0; http://www.wsj.com/articles/dallas-shooter-purchased-guns-legally-official-says-1468269720</t>
  </si>
  <si>
    <t>Orlando nightclub massacre</t>
  </si>
  <si>
    <t>Omar Mateen, 29, attacked the Pulse nighclub in Orlando in the early morning hours of June 12. He was killed by law enforcement who raided the club after a prolonged standoff.</t>
  </si>
  <si>
    <t>Shooting center in Port St. Lucie, Florida</t>
  </si>
  <si>
    <t>Semiautomatic rifle, semiautomatic handgun</t>
  </si>
  <si>
    <t>Sig Sauer MCX rifle, Glock 17 9mm; high-capacity magazines (30 rounds)</t>
  </si>
  <si>
    <t>http://www.motherjones.com/politics/2016/06/assault-rifle-used-by-orlando-mass-shooter; http://wrbl.com/2016/06/13/orlando-police-make-statement-on-mass-shooting/; http://www.slate.com/articles/news_and_politics/crime/2016/06/the_ar_15_and_other_assault_rifles_are_bad_high_capacity_magazines_are_worse.html</t>
  </si>
  <si>
    <t>Excel Industries mass shooting</t>
  </si>
  <si>
    <t>Hesston, Kansas</t>
  </si>
  <si>
    <t>Cedric L. Ford, who worked as a painter at a manufacturing company, shot victims from his car and at his workplace before being killed by police at the scene. Shortly before the rampage he had been served with a restraining order.</t>
  </si>
  <si>
    <t>Zastava Serbia AK-47-style rifle, Glock Model 22 .40-caliber handgun; high-capacity magazines (30 rounds)</t>
  </si>
  <si>
    <t>http://www.nytimes.com/2016/02/26/us/shooting-at-plant-hesston-kansas.html; https://www.washingtonpost.com/news/morning-mix/wp/2016/02/26/alcoholic-violent-depressed-portrait-of-kansas-shooter-emerges/; https://www.washingtonpost.com/news/post-nation/wp/2016/02/26/kansas-gunman-served-protection-from-abuse-order-shortly-before-shootings-sheriff-says/; http://heavy.com/news/2016/02/cedric-ford-hesston-kansas-shooting-shooter-facebook-video-firing-rifle-gun-field-ak47-ak-47-long-gun-photos-watch-youtube/; http://fox4kc.com/2016/02/26/kansas-woman-charged-with-providing-guns-to-hesston-shooter/</t>
  </si>
  <si>
    <t>Kalamazoo shooting spree</t>
  </si>
  <si>
    <t>Kalamazoo County, Michigan</t>
  </si>
  <si>
    <t>Jason B. Dalton, a driver for Uber, apparently selected his victims randomly as he went on a rampage over several hours in three different locations, including five people he shot in the parking lot of a Cracker Barrel restaurant. He was "arrested without incident" at a downtown Kalamazoo bar about six hours after the rampage began.</t>
  </si>
  <si>
    <t>Semiautomatic handgun</t>
  </si>
  <si>
    <t>9 mm handgun (ammo used unclear)</t>
  </si>
  <si>
    <t>http://www.nytimes.com/2016/02/22/us/kalamazoo-michigan-random-shootings.html; http://www.mlive.com/news/kalamazoo/index.ssf/2016/02/4_things_we_know_about_kalamaz.html; http://www.mlive.com/news/kalamazoo/index.ssf/2016/02/prosecutor_mass_shooting_suspe.html#incart_river_index</t>
  </si>
  <si>
    <t>San Bernardino mass shooting</t>
  </si>
  <si>
    <t>San Bernardino, California</t>
  </si>
  <si>
    <t>Syed Rizwan Farook left a Christmas party held at Inland Regional Center, later returning with Tashfeen Malik and the two opened fire, killing 14 and wounding 21, ten critically. The two were later killed by police as they fled in an SUV.</t>
  </si>
  <si>
    <t>The suspects purchased their handguns in the United States; the assault rifles were purchased by a third party.</t>
  </si>
  <si>
    <t>Two assault rifles and two semi-automatic pistols were used in the attack. Police found a remote controlled explosive device at the scene of the crime. At the home were 12 pipe bombs, 2,500 rounds for the AR-15 variants, 2,000 rounds for the pistols, and several hundred for a .22 calibre rifle. In the suspects' car were an additional 1,400 rounds for the rifles and 200 for the handguns.</t>
  </si>
  <si>
    <t>Two semiautomatic AR-15-style rifles—one a DPMS A-15, the other a Smith &amp; Wesson M&amp;P15, both with .223 calibre ammunition. Two 9mm semiautomatic handguns. High capacity magazines.</t>
  </si>
  <si>
    <t>Male &amp; Female</t>
  </si>
  <si>
    <t>http://www.motherjones.com/mojo/2015/12/san-bernardino-shooting and http://www.cnbc.com/2015/12/03/san-bernardino-shooting-suspects-rizwan-farook-tashfeen-malik-dead.html and http://www.nytimes.com/2015/12/04/us/san-bernardino-shooting.html and http://www.nytimes.com/2015/12/04/us/weapons-in-san-bernardino-shootings-were-legally-obtained.html?_r=0</t>
  </si>
  <si>
    <t>Planned Parenthood clinic</t>
  </si>
  <si>
    <t>Colorado Springs, Colorado</t>
  </si>
  <si>
    <t>Robert Lewis Dear, 57, shot and killed a police officer and two citizens when he opened fire at a Planned Parenthood health clinic in Colorado Springs, Colorado. Nine others were wounded. Dear was arrested after an hours-long standoff with police.</t>
  </si>
  <si>
    <t>The judge in the case has not publicly released Dear's medical and mental health records. As of April 5, 2016, Dear was undergoing a competency evaluation. Dear had a history of disputes with his relatives and neighbors. At a hearing in December 2015, he said, "I am a warrior for the babies."</t>
  </si>
  <si>
    <t>Long gun</t>
  </si>
  <si>
    <t>Reportedly an AK-47 style semiautomatic rifle and others. Authorities had not released details on Dear's weapons as of April 2016.</t>
  </si>
  <si>
    <t>http://www.nytimes.com/2015/11/28/us/colorado-planned-parenthood-shooting.html and http://www.cnn.com/2015/12/09/us/colorado-planned-parenthood-shooting/ and http://www.npr.org/sections/thetwo-way/2015/11/28/457674369/planned-parenthood-shooting-police-name-suspect-procession-for-fallen-officer and http://www.cbsnews.com/news/robert-lewis-dear-planned-parenthood-first-court-appearance/ and http://www.denverpost.com/news/ci_29729326/judge-wont-release-all-records-accused-planned-parenthood and http://www.csindy.com/IndyBlog/archives/2016/02/17/judge-resists-unsealing-dear-affidavits; http://www.nbcnews.com/news/us-news/who-robert-dear-planned-parenthood-shooting-suspect-seemed-strange-not-n470896</t>
  </si>
  <si>
    <t>Colorado Springs shooting rampage</t>
  </si>
  <si>
    <t>Noah Harpham, 33, shot three people before dead in Colorado Springs before police killed him in a shootout.</t>
  </si>
  <si>
    <t>Prior to the rampage, Harpham wrote an "incoherent" blog and rambled "nonsensically" in a YouTube video about mind control techniques and God, according to the Denver Post. He had a history of drug and alcohol abuse. </t>
  </si>
  <si>
    <t>Two handguns and a rifle</t>
  </si>
  <si>
    <t>AR-15 rifle, a 9 mm pistol, and a .357 revolver </t>
  </si>
  <si>
    <t>White </t>
  </si>
  <si>
    <t>http://www.motherjones.com/mojo/2015/11/open-carry-mass-shooting-colorado-springs and http://www.denverpost.com/news/ci_29059452/colorado-springs-police-confronted-shot-gunman-minutes and http://www.cbsnews.com/news/shooter-in-colorado-springs-rampage-legally-purchased-guns/</t>
  </si>
  <si>
    <t>Umpqua Community College shooting</t>
  </si>
  <si>
    <t>Roseburg, Oregon</t>
  </si>
  <si>
    <t>26-year-old Chris Harper Mercer opened fire at Umpqua Community College in southwest Oregon. The gunman shot himself to death after being wounded in a shootout with police.</t>
  </si>
  <si>
    <t>Harper-Mercer's mother said in multiple online postings that he had Asperger's syndrome. Harper-Mercer graduated from the Switzer Learning Center, a school for students with special needs, emotional difficulties, autism and Asperger's syndrome.</t>
  </si>
  <si>
    <t>From the home he shared with his mother. All were legally obtained by either Harper/Mercer or family members.</t>
  </si>
  <si>
    <t>Five pistols, one rifle, five magazines of ammunition</t>
  </si>
  <si>
    <t>9 mm Glock pistol, .40 caliber Smith &amp; Wesson, .40 caliber Taurus pistol, .556 caliber Del-Ton; (ammo details unclear)</t>
  </si>
  <si>
    <t>Male</t>
  </si>
  <si>
    <t>http://www.nytimes.com/2015/10/03/us/chris-harper-mercer-umpqua-community-college-shooting.html; http://www.latimes.com/nation/nationnow/la-na-nn-chris-harper-mercer-oregon-shooting-20151002-htmlstory.html; http://www.huffingtonpost.com/entry/ian-mercer-father-guns_56116d7ae4b0af3706e12525; http://wate.com/2015/10/02/what-we-know-about-umpqua-community-college-shooter-2/; http://www.cnn.com/2015/10/02/us/oregon-umpqua-community-college-shooting/ </t>
  </si>
  <si>
    <t>http://www.latimes.com/nation/nationnow/la-na-nn-chris-harper-mercer-oregon-shooting-20151002-htmlstory.html</t>
  </si>
  <si>
    <t>Chattanooga military recruitment center</t>
  </si>
  <si>
    <t>Chattanooga, Tennessee</t>
  </si>
  <si>
    <t>Kuwaiti-born Mohammod Youssuf Abdulazeez, 24, a naturalized US citizen, opened fire at a Naval reserve center, and then drove to a military recruitment office where he shot and killed four Marines and a Navy service member, and wounded a police officer and another military service member. He was then fatally shot in an exchange of gunfire with law enforcement officers responding to the attack.</t>
  </si>
  <si>
    <t>Abdulazeez "had suffered for years from depression and possibly from bipolar disorder," according to a representative of the family. (NYT, July 20 2015)</t>
  </si>
  <si>
    <t>Yes ("some of the weapons were purchased legally and some of them may not have been")</t>
  </si>
  <si>
    <t>On the internet, via Armslist.com</t>
  </si>
  <si>
    <t>2 assault rifles; semiautomatic handgun</t>
  </si>
  <si>
    <t>AK-47, AR-15, and 30-round magazines; 9mm handgun</t>
  </si>
  <si>
    <t>http://www.reuters.com/article/2015/07/16/us-usa-shooting-tennessee-idUSKCN0PQ1WY20150716; http://www.nytimes.com/2015/07/18/us/chattanooga-gunmans-past-scoured-for-extremist-ties.html; http://www.wsj.com/articles/chattanooga-shooting-highlights-online-gun-sales-1437435518http://www.nytimes.com/2015/07/19/us/chattanooga-attacks-claim-a-5th-military-service-members-life.html; http://www.cnn.com/2015/07/17/us/tennessee-naval-reserve-shooting/; https://twitter.com/markfollman/status/622105627473477632; http://www.nytimes.com/2015/07/21/us/chattanooga-gunman-wrote-of-suicide-and-martyrdom-official-says.html</t>
  </si>
  <si>
    <t>Charleston Church Shooting</t>
  </si>
  <si>
    <t>Charleston, South Carolina</t>
  </si>
  <si>
    <t>Dylann Storm Roof, 21, shot and killed 9 people after opening fire at the Emanuel AME Church in Charleston, South Carolina. According to a roommate, he had allegedly been “planning something like that for six months."</t>
  </si>
  <si>
    <t>Shooter's Choice gun store in West Columbia, South Carolina</t>
  </si>
  <si>
    <t>Handgun</t>
  </si>
  <si>
    <t>.45-caliber Glock (model 41, with 13-round capacity magazine)</t>
  </si>
  <si>
    <t>http://www.motherjones.com/politics/2015/06/dylann-roofs-attorney; http://www.newsweek.com/report-nine-shot-charleston-south-carolina-church-shooting-344235; http://www.cnn.com/2015/06/19/us/charleston-church-shooting-suspect/; http://www.motherjones.com/politics/2015/06/9-people-dead-mass-shooting-south-carolina-church; http://www.nbcnews.com/storyline/charleston-church-shooting/fbi-says-dyann-roof-should-not-have-been-sold-gun-n390056 </t>
  </si>
  <si>
    <t>Trestle Trail bridge shooting</t>
  </si>
  <si>
    <t>Menasha, Wisconsin</t>
  </si>
  <si>
    <t>Sergio Valencia del Toro, 27, in what officials say was a random act, shot and killed three people including an 11-year-old girl before turning the gun on himself.</t>
  </si>
  <si>
    <t>While serving in the Air Force, he went to an emergency walk-in clinic because of concerns over his mood swings, and had either sought or been ordered to behavioral health interventions, according to Fox 6 Now. In a 2014 risk assessment with a psychologist at an outpatient clinic in Appleton, Valencia del Toro recalled thinking previously: "If I'm gonna take myself out, I might as well take other people with me." The police report obtained by Fox 6 says that Valencia del Toro had a history of depression, suicidal and occassionally homicidal thoughts, and alcoholism. He was intoxicated on the day of the shooting.</t>
  </si>
  <si>
    <t>Two handguns</t>
  </si>
  <si>
    <t>Details unclear, but after the shooting, police found eight guns in total in Valencia del Toro's home, including handguns, shotguns, and rifles, plus and more than 1,000 rounds of ammunition. He took two weapons and ammunition to the bridge.</t>
  </si>
  <si>
    <t>http://fox6now.com/2015/06/11/released-menasha-police-issue-final-report-on-trestle-trail-bridge-shooting/ and http://www.postcrescent.com/story/news/local/2015/06/11/police-gunman-prior-suicidal-homicidal-thoughts/71064874/ and http://fox6now.com/2015/05/05/he-was-my-future-husband-fiancee-of-menasha-gunman-says-shes-devastated-for-victims-families/ </t>
  </si>
  <si>
    <t>Marysville-Pilchuck High School shooting</t>
  </si>
  <si>
    <t>Marysville, Washington</t>
  </si>
  <si>
    <t>Jaylen Fryberg, 15, using a .40-caliber Berretta, shot five </t>
  </si>
  <si>
    <t>Fryberg was well-liked and allegedly happy, but was also upset about a girl and had posted emotional social media messages. No definitive signs of mental health problems.</t>
  </si>
  <si>
    <t>Gun was his father's.</t>
  </si>
  <si>
    <t>Beretta .40-caliber handgun</t>
  </si>
  <si>
    <t>Native American</t>
  </si>
  <si>
    <t>http://www.seattletimes.com/seattle-news/fourth-marysville-shooting-victim-dies-as-another-is-laid-to-rest/ http://www.mercurynews.com/crime-courts/ci_26814211/jaylen-fryberg-included-tributes-washington-school-shooting-victims</t>
  </si>
  <si>
    <r>
      <rPr>
        <u val="single"/>
        <sz val="12"/>
        <color indexed="14"/>
        <rFont val="Calibri"/>
      </rPr>
      <t>http://www.newyorker.com/science/maria-konnikova/almost-link-mental-health-gun-violence</t>
    </r>
  </si>
  <si>
    <t>students at Marysville High School, including two of his cousins and three friends, killing all but one. Fryberg arranged to meet them for lunch in the school cafeteria by text. Fryberg was reportedly well-liked at the school and there was not believed to be any ill-will between him and his victims. He committed suicide at the scene.</t>
  </si>
  <si>
    <t>Isla Vista mass murder</t>
  </si>
  <si>
    <t>Santa Barbara, California</t>
  </si>
  <si>
    <t>Elliot Rodger, 22, shot three people to death in the college town of Isla Vista near the University of California, Santa Barbara. He also shot others as he drove around town, and injured others by striking them with is vehicle. He committed suicide by shooting himself in his car as police closed in. Prior to the rampage, Rodger stabbed three people to death at his apartment.</t>
  </si>
  <si>
    <t>Rodger was never hospitalized due to mental illness, but had a long history of mental health issues dating back to his childhood, and received treatment from multiple counselors leading up to his rampage. According to The Independent, Rodger had considered suicide but had no history of violence. Just before his rampage, he sent a 137-page manifesto to multiple people.</t>
  </si>
  <si>
    <t>Three semi-automatic handguns and two hunting knives</t>
  </si>
  <si>
    <t>Two Sig Sauer P226 semiautomatic pistols and Glock 34 pistol, and hundreds of rounds of ammo. A 6- inchand 8-inch “SRK” and “Boar Hunter” hunting knives. </t>
  </si>
  <si>
    <t>http://www.sbsheriff.us/documents/ISLAVISTAINVESTIGATIVESUMMARY.pdf Also: http://www.cnn.com/2014/05/24/us/santa-barbara-isla-vista-shooting-profile/ and http://www.cnn.com/2014/05/24/justice/california-shooting-deaths/index.html and http://www.independent.com/news/2015/feb/20/elliot-rodger-report-details-long-struggle-mental-/ and http://www.cbsnews.com/videos/how-was-elliot-rodger-able-to-purchase-weapons/ and http://www.dailymail.co.uk/news/article-2638922/Santa-Barbara-rampage-killer-bought-three-handguns-legally-gun-shop.html</t>
  </si>
  <si>
    <t>Fort Hood shooting 2</t>
  </si>
  <si>
    <t>Fort Hood, Texas</t>
  </si>
  <si>
    <t>Army Specialist Ivan Lopez, 34, opened fire at the Fort Hood Army Post in Texas, killing three and wounding at least 12 others before shooting himself in the head after engaging with military police. Lt. Gen. Mark A. Milley told reporters that Lopez "had behavioral health and mental health" issues.</t>
  </si>
  <si>
    <t>Lopez "had a long history of troubling behavior," according to the Washington Post, including a history of decieving others, problems in his personal life, and financial difficulties. However, officials found that Lopez exhibited no signals that he could be violent. In the year leading up to the attack, he sought treatment for medical and behavioral health ailments.</t>
  </si>
  <si>
    <t>Local gun store in Killeen, Guns Galore</t>
  </si>
  <si>
    <t>.45-caliber Smith &amp; Wesson handgun</t>
  </si>
  <si>
    <t>http://www.cnn.com/2014/04/02/us/fort-hood-shooting/ and https://www.washingtonpost.com/news/checkpoint/wp/2015/01/23/army-details-the-downward-spiral-of-the-fort-hood-shooter-ivan-lopez/ and http://www.thedailybeast.com/articles/2014/04/03/soldier-opens-fire-at-fort-hood.html</t>
  </si>
  <si>
    <t>Alturas tribal shooting</t>
  </si>
  <si>
    <t>Alturas, California</t>
  </si>
  <si>
    <t>Cherie Lash Rhoades, 44, opened fire at the Cedarville Rancheria Tribal Office and Community Center, killing four and wounding two. After running out of ammunition, Rhoades grabbed a butcher knife and stabbed another person.</t>
  </si>
  <si>
    <t>Two handguns and a butcher knife</t>
  </si>
  <si>
    <t>9mm semi-automatic handgun</t>
  </si>
  <si>
    <t>Female</t>
  </si>
  <si>
    <t>http://www.sacbee.com/news/local/crime/article2603350.html; http://www.csmonitor.com/USA/2014/0223/Alturas-tribal-shooting-Was-embezzlement-eviction-behind-family-revenge-video; http://www.cbsnews.com/news/4-dead-2-injured-at-american-indian-tribal-office-in-northern-california/; http://nativenewsonline.net/currents/former-tribal-chairperson-custody-mass-murder-cedarville-rancheria-tribal-headquarters/</t>
  </si>
  <si>
    <t>Washington Navy Yard shooting</t>
  </si>
  <si>
    <t>Washington, D.C.</t>
  </si>
  <si>
    <t>Aaron Alexis, 34, a military veteran and contractor from Texas, opened fire in the Navy installation, killing 12 people and wounding 8 before being shot dead by police.</t>
  </si>
  <si>
    <t>Had told Rhode Island police the prior month that he'd "heard voices"; had been undergoing mental health treatment with Veterans Affairs since August 2013.</t>
  </si>
  <si>
    <t>Sharpshooters Small Arms Range</t>
  </si>
  <si>
    <t>Sawed-off shotgun, 2 boxes of shells; also a .45-caliber handgun taken from a security guard he shot at the scene.</t>
  </si>
  <si>
    <t>Remington 870 Express 12-gauge shotgun; Beretta handgun</t>
  </si>
  <si>
    <t>http://www.nytimes.com/2013/09/18/us/state-law-stopped-gunman-from-buying-rifle-officials-say.html; http://edition.cnn.com/2013/09/17/us/navy-yard-shooting-military-contractors; http://www.fbi.gov/washingtondc/press-releases/2013/law-enforcement-shares-findings-of-the-investigation-into-the-washington-navy-yard-shootings/index.html</t>
  </si>
  <si>
    <r>
      <rPr>
        <b val="1"/>
        <u val="single"/>
        <sz val="14"/>
        <color indexed="14"/>
        <rFont val="Calibri"/>
      </rPr>
      <t>http://bigstory.ap.org/article/13-killed-washington-navy-yard-shooting-rampage</t>
    </r>
  </si>
  <si>
    <t>Hialeah apartment shooting</t>
  </si>
  <si>
    <t>Hialeah, Florida</t>
  </si>
  <si>
    <t>Pedro Vargas, 42, set fire to his apartment, killed six people in the complex, and held another two hostages at gunpoint before a SWAT team stormed the building and fatally shot him.</t>
  </si>
  <si>
    <t>His mother told authorities her son had been acting strangely and needed a psychiatric evaluation.</t>
  </si>
  <si>
    <t>Florida Gun Center</t>
  </si>
  <si>
    <t>Glock 17</t>
  </si>
  <si>
    <t>http://www.miamiherald.com/2013/07/27/v-print/3526078/a-look-at-the-victims-in-the-hialeah.html http://www.cbsnews.com/8301-201_162-57595796/pedro-vargas-idd-as-gunman-behind-deadly-rampage-in-hialeah-florida/ http://www.miamiherald.com/2013/07/28/3528362/little-about-pedro-vargas-life.html</t>
  </si>
  <si>
    <r>
      <rPr>
        <b val="1"/>
        <u val="single"/>
        <sz val="14"/>
        <color indexed="14"/>
        <rFont val="Calibri"/>
      </rPr>
      <t>http://www.miamiherald.com/2013/08/03/v-print/3539629/hialeah-killer-showed-signs-of.html</t>
    </r>
  </si>
  <si>
    <t>Santa Monica rampage</t>
  </si>
  <si>
    <t>Santa Monica, California</t>
  </si>
  <si>
    <t>John Zawahri, 23, armed with a homemade assault rifle and high-capacity magazines, killed his brother and father at home and then headed to Santa Monica College, where he was eventually killed by police.</t>
  </si>
  <si>
    <t>He was known as a solitary teen who regularly ditched class and had an interest in assault weapons; he had been admitted to UCLA's psychiatric ward for a brief period.</t>
  </si>
  <si>
    <t>Yes </t>
  </si>
  <si>
    <t>Assembled a rifle out of component parts.</t>
  </si>
  <si>
    <t>Assault rifle, high capacity magazines, antique handgun</t>
  </si>
  <si>
    <t>.223-caliber semi-automatic assault rifle, about 40 high capacity magazines, "black powder" handgun (likely antique)</t>
  </si>
  <si>
    <r>
      <rPr>
        <b val="1"/>
        <u val="single"/>
        <sz val="14"/>
        <color indexed="14"/>
        <rFont val="Calibri"/>
      </rPr>
      <t>http://www.cbsnews.com/8301-504083_162-57589327-504083/john-zawahri-suspected-gunman-in-deadly-santa-monica-shooting-left-farewell-note-police-say/</t>
    </r>
  </si>
  <si>
    <t>http://www.cbsnews.com/8301-504083_162-57589327-504083/john-zawahri-suspected-gunman-in-deadly-santa-monica-shooting-left-farewell-note-police-say/ http://www.latimes.com/news/local/la-me-0611-santa-monica-shooting-20130611,0,1490078.story</t>
  </si>
  <si>
    <t>Pinewood Village Apartment shooting</t>
  </si>
  <si>
    <t>Federal Way, Washington</t>
  </si>
  <si>
    <t>Dennis Clark III, 27, shot and killed his girlfriend in their shared apartment, and then shot two witnesses in the building's parking lot and a third victim in another apartment, before being killed by police.</t>
  </si>
  <si>
    <t>Semiautomatic handgun, shotgun</t>
  </si>
  <si>
    <t>.40 caliber semi-automatic handgun, pistol grip shotgun</t>
  </si>
  <si>
    <r>
      <rPr>
        <b val="1"/>
        <u val="single"/>
        <sz val="14"/>
        <color indexed="14"/>
        <rFont val="Calibri"/>
      </rPr>
      <t>http://seattletimes.com/html/localnews/2020836119_federalwayshootingxml.html </t>
    </r>
  </si>
  <si>
    <t>Mohawk Valley shootings</t>
  </si>
  <si>
    <t>Herkimer County, New York</t>
  </si>
  <si>
    <t>Kurt Myers, 64, shot six people in neighboring towns, killing two in a barbershop and two at a car care business, before being killed by officers in a shootout after a nearly 19-hour standoff.</t>
  </si>
  <si>
    <t>Frank's Guns in Marcy, NY</t>
  </si>
  <si>
    <t>Shotgun</t>
  </si>
  <si>
    <r>
      <rPr>
        <b val="1"/>
        <u val="single"/>
        <sz val="14"/>
        <color indexed="14"/>
        <rFont val="Calibri"/>
      </rPr>
      <t>https://www.nyspnews.com/article_display.cfm?article_id=29584</t>
    </r>
  </si>
  <si>
    <r>
      <rPr>
        <b val="1"/>
        <u val="single"/>
        <sz val="14"/>
        <color indexed="14"/>
        <rFont val="Calibri"/>
      </rPr>
      <t>http://poststar.com/news/local/state-and-regional/cops-kill-suspect-in-deadly-mohawk-valley-shooting-rampage/article_15260208-8bf5-11e2-b2d9-0019bb2963f4.html</t>
    </r>
  </si>
  <si>
    <t>Sandy Hook Elementary massacre</t>
  </si>
  <si>
    <t>Newtown, Connecticut</t>
  </si>
  <si>
    <t>Adam Lanza, 20, shot his mother dead at their home then drove to Sandy Hook Elementary school. He forced his way inside and opened fire, killing 20 children and six adults before committing suicide.</t>
  </si>
  <si>
    <t>Lanza had a history of serious mental health problems that were known to his family and others, as detailed in a post-massacre investigation by Connecticut authorities.</t>
  </si>
  <si>
    <t>Stolen from mother</t>
  </si>
  <si>
    <t>Two semiautomatic handguns, one rifle (assault), one shotgun (assault)</t>
  </si>
  <si>
    <t>10mm Glock, 9mm SIG Sauer P226 semiautomatic handguns; .223 Bushmaster XM15-E2S semiautomatic rifle; Izhmash Saiga-12 12-gauge semiautomatic shotgun</t>
  </si>
  <si>
    <t>white</t>
  </si>
  <si>
    <t>http://usnews.nbcnews.com/_news/2012/12/14/15911025-authorities-id-gunman-who-killed-27-in-elementary-school-massacre?lite; http://articles.washingtonpost.com/2012-12-14/local/35846977_1_law-enforcement-lanza-brothers-kid</t>
  </si>
  <si>
    <t>Accent Signage Systems shooting</t>
  </si>
  <si>
    <t>Minneapolis, Minnesota</t>
  </si>
  <si>
    <t>Andrew Engeldinger, 36, upon learning he was being fired, went on a shooting rampage, killing the business owner, three fellow employees, and a UPS driver. He then killed himself.</t>
  </si>
  <si>
    <t>His family worried about his "paranoia and delusions" for at least two years prior, and tried to get him to seek treatment.</t>
  </si>
  <si>
    <t>9mm Glock semiautomatic handgun</t>
  </si>
  <si>
    <r>
      <rPr>
        <b val="1"/>
        <u val="single"/>
        <sz val="14"/>
        <color indexed="14"/>
        <rFont val="Calibri"/>
      </rPr>
      <t>http://www.startribune.com/local/171774461.html?refer=y</t>
    </r>
  </si>
  <si>
    <t>Sikh temple shooting</t>
  </si>
  <si>
    <t>Oak Creek, Wisconsin</t>
  </si>
  <si>
    <t>U.S. Army veteran Wade Michael Page, 40, opened fire in a Sikh gurdwara before he died from a self-inflicted gunshot would during a shootout with police.</t>
  </si>
  <si>
    <t>His Army friends once broke into his apartment, fearing he'd commit suicide in the '90s. A psychiatric nurse who lived downstairs from Page said it was "obvious" he had a mental illness.</t>
  </si>
  <si>
    <t>9mm Springfield Armory XDM semiautomatic handgun</t>
  </si>
  <si>
    <t>http://www.jsonline.com/news/milwaukee/friend-of-page-feared-what-he-might-do-426edmg-165668826.html; http://usnews.nbcnews.com/_news/2012/09/10/13785426-officer-arriving-at-sikh-temple-shooting-time-to-use-deadly-force?lite; http://articles.latimes.com/2012/aug/08/nation/la-na-nn-sikh-shooting-guns-20120807; http://www.bbc.co.uk/news/world-us-canada-19183359</t>
  </si>
  <si>
    <r>
      <rPr>
        <b val="1"/>
        <u val="single"/>
        <sz val="14"/>
        <color indexed="14"/>
        <rFont val="Calibri"/>
      </rPr>
      <t>http://www.jsonline.com/news/milwaukee/friend-of-page-feared-what-he-might-do-426edmg-165668826.html</t>
    </r>
  </si>
  <si>
    <t>Aurora theater shooting</t>
  </si>
  <si>
    <t>Aurora, Colorado</t>
  </si>
  <si>
    <t>James Holmes, 24, opened fire in a movie theater during the opening night of "The Dark Night Rises" and was later arrested outside.</t>
  </si>
  <si>
    <t>He saw at least three mental health professionals before dropping out of his university.</t>
  </si>
  <si>
    <t>Gander Mountain stores in Thornton and Aurora, Colo.; Bass Pro Shop in Denver, Colo.; BulkAmmo.com</t>
  </si>
  <si>
    <t>Two semiautomatic handguns, one rifle (assault), one shotgun</t>
  </si>
  <si>
    <t>Two .40-caliber Glock semiautomatic handguns; .223-caliber Smith &amp; Wesson M&amp;P15 semiautomatic rifle; 12-gauge Remington 870 pump-action shotgun</t>
  </si>
  <si>
    <t>http://www.cbsnews.com/8301-201_162-57497820/james-holmes-saw-three-mental-health-professionals-before-shooting/; http://www.9news.com/news/article/283503/188/Aurora-shooting-prompts-gun-bills-in-big-states-; http://www.nytimes.com/2012/07/21/us/shooting-at-colorado-theater-showing-batman-movie.html; http://www.motherjones.com/politics/2012/07/batman-theater-shooting-updates-dark-knight-rises</t>
  </si>
  <si>
    <r>
      <rPr>
        <b val="1"/>
        <u val="single"/>
        <sz val="14"/>
        <color indexed="14"/>
        <rFont val="Calibri"/>
      </rPr>
      <t>http://www.cbsnews.com/8301-201_162-57497820/james-holmes-saw-three-mental-health-professionals-before-shooting/</t>
    </r>
  </si>
  <si>
    <t>Seattle cafe shooting</t>
  </si>
  <si>
    <t>Seattle, Washington</t>
  </si>
  <si>
    <t>Ian Stawicki, 40, gunned down four patrons at a cafe, and another person during a carjacking nearby, then shot himself as police closed in. (He died later that day in a Seattle hospital.)</t>
  </si>
  <si>
    <t>His family said he was mentally ill</t>
  </si>
  <si>
    <t>Bull's Eye Shooter Supply in Tacoma, Wash.</t>
  </si>
  <si>
    <t>Two .45-caliber semiautomatic handguns</t>
  </si>
  <si>
    <t>http://usnews.nbcnews.com/_news/2012/05/30/11959312-six-killed-in-seattle-shootings-including-suspect?lite; http://www.cbsnews.com/8301-201_162-57445177/seattle-shooting-hero-hurled-stools-at-gunman-ian-stawicki-saved-three-lives/?pageNum=2&amp;tag=contentMain;contentBody; http://content.usatoday.com/communities/ondeadline/post/2012/05/seattle-killer-had-concealed-carry-permit-owned-6-guns/1#.UFI9shhgspQ</t>
  </si>
  <si>
    <r>
      <rPr>
        <b val="1"/>
        <u val="single"/>
        <sz val="14"/>
        <color indexed="14"/>
        <rFont val="Calibri"/>
      </rPr>
      <t>http://usnews.nbcnews.com/_news/2012/05/30/11959312-six-killed-in-seattle-shootings-including-suspect?lite</t>
    </r>
  </si>
  <si>
    <t>Oikos University killings</t>
  </si>
  <si>
    <t>Oakland, California</t>
  </si>
  <si>
    <t>One L. Goh, 43, a former student, opened fire in a nursing classroom. He fled the scene by car and was arrested nearby a few hours later.</t>
  </si>
  <si>
    <t>A former instructor at Oikos described him as "mentally unstable" and "paranoid."</t>
  </si>
  <si>
    <t>Bullseye in Castro Valley, Calif.</t>
  </si>
  <si>
    <t>.45-caliber semiautomatic handgun</t>
  </si>
  <si>
    <t>http://blog.sfgate.com/eguillermo/2012/04/05/something-still-doesnt-compute-in-the-one-goh-nightmare/; http://www.mercurynews.com/top-stories/ci_20308252/police-respond-shooting-east-oakland; http://www.cbsnews.com/8301-504083_162-57408732-504083/gun-used-in-oikos-university-shooting-rampage-was-bought-legally-police-say/; http://berkeley.patch.com/articles/one-l-goh-showed-violent-tendencies-before-the-oikos-university-shooting-oikos-university-shooting</t>
  </si>
  <si>
    <t>http://berkeley.patch.com/articles/one-l-goh-showed-violent-tendencies-before-the-oikos-university-shooting-oikos-university-shooting; http://blog.sfgate.com/eguillermo/2012/04/05/something-still-doesnt-compute-in-the-one-goh-nightmare/</t>
  </si>
  <si>
    <t>Su Jung Health Sauna shooting</t>
  </si>
  <si>
    <t>Norcross, Georgia</t>
  </si>
  <si>
    <t>Jeong Soo Paek, 59, returned to a Korean spa from which he'd been kicked out after an altercation. He gunned down two of his sisters and their husbands before committing suicide.</t>
  </si>
  <si>
    <t>His sister worried about his homicidal tendencies; she said his mental health had been deteriorating and that he had threatened to commit suicide with his gun.</t>
  </si>
  <si>
    <t>http://www.gwinnettdailypost.com/news/2012/feb/23/police-id-4-victims-shooter-in-spa-killing/; http://www.cbsnews.com/8301-504083_162-57479989-504083/shooting-sprees-in-2012-crimesider-reports-on-some-of-the-countrys-worst-public-shootings-this-year/; http://chronicle.augusta.com/news/metro/2012-02-22/victims-korean-spa-shooting-near-atlanta-were-2-married-couples-gunman-was; http://onlineathens.com/local-news/2012-02-23/mass-shooting-spa-shocks-ga-korean-community</t>
  </si>
  <si>
    <r>
      <rPr>
        <b val="1"/>
        <u val="single"/>
        <sz val="14"/>
        <color indexed="14"/>
        <rFont val="Calibri"/>
      </rPr>
      <t>http://www.gwinnettdailypost.com/news/2012/feb/23/police-id-4-victims-shooter-in-spa-killing/</t>
    </r>
  </si>
  <si>
    <t>Seal Beach shooting</t>
  </si>
  <si>
    <t>Seal Beach, California</t>
  </si>
  <si>
    <t>Scott Evans Dekraai, 42, opened fire inside a hair salon and was later arrested.</t>
  </si>
  <si>
    <t>He suffered from bipolar disorder, mood swings, and PTSD.</t>
  </si>
  <si>
    <t>Two semiautomatic handguns, one revolver</t>
  </si>
  <si>
    <t>.45-caliber Heckler &amp; Koch, 9mm Springfield semiautomatic handguns; .44 Magnum Smith &amp; Wesson revolver</t>
  </si>
  <si>
    <t>http://laist.com/2011/10/13/seal_beach_shooter_suffered_from_ptsd.php; http://blogs.ocweekly.com/navelgazing/2011/10/hair_salon_seal_beach_shooting.php; http://latimesblogs.latimes.com/lanow/2011/10/seal-beach-shooting-suspect-had-been-ordered-not-to-carry-guns-.html; http://articles.latimes.com/2011/oct/12/local/la-me-1013-seal-beach-shooting-20111013</t>
  </si>
  <si>
    <r>
      <rPr>
        <b val="1"/>
        <u val="single"/>
        <sz val="14"/>
        <color indexed="14"/>
        <rFont val="Calibri"/>
      </rPr>
      <t>http://laist.com/2011/10/13/seal_beach_shooter_suffered_from_ptsd.php</t>
    </r>
  </si>
  <si>
    <t>IHOP shooting</t>
  </si>
  <si>
    <t>Carson City, Nevada</t>
  </si>
  <si>
    <t>Eduardo Sencion, 32, opened fire at an International House of Pancakes restaurant and later died from a self-inflicted gunshot wound.</t>
  </si>
  <si>
    <t>He was diagnosed with paranoid schizophrenia as a teenager and feared demons were out to get him.</t>
  </si>
  <si>
    <t>Purchased from an individual</t>
  </si>
  <si>
    <t>Two rifles (both assault), one revolver</t>
  </si>
  <si>
    <t>AK-47 Norinco Arms variant, AK-47 Romarm Cugir variant rifles; .38-caliber Colt revolver</t>
  </si>
  <si>
    <t>http://www.huffingtonpost.com/2011/11/03/eduardo-sencion-ihop-shooter_n_1073677.html; http://www.lasvegassun.com/news/2011/sep/06/report-seven-shot-inside-carson-city-ihop/; http://www.lasvegassun.com/news/2011/oct/23/nv-gun-laws-rampage-2nd-ld-writethru/</t>
  </si>
  <si>
    <r>
      <rPr>
        <b val="1"/>
        <u val="single"/>
        <sz val="14"/>
        <color indexed="14"/>
        <rFont val="Calibri"/>
      </rPr>
      <t>http://www.huffingtonpost.com/2011/11/03/eduardo-sencion-ihop-shooter_n_1073677.html</t>
    </r>
  </si>
  <si>
    <t>Tucson shooting</t>
  </si>
  <si>
    <t>Tucson, Arizona</t>
  </si>
  <si>
    <t>Jared Loughner, 22, opened fire outside a Safeway during a constituent meeting with Congresswoman Gabrielle Giffords (D-Ariz.) before he was subdued by bystanders and arrested.</t>
  </si>
  <si>
    <t>His symptoms pointed to various possible mental illness diagnoses, such as schizophrenia and delusional disorder. He also experimented with pot and hallucinogens.</t>
  </si>
  <si>
    <t>Sportsmen's Warehouse in Tucson, Ariz.</t>
  </si>
  <si>
    <t>http://www.time.com/time/magazine/article/0,9171,2042358,00.html; http://www.csmonitor.com/USA/Politics/2011/0110/Why-Jared-Loughner-was-allowed-to-buy-a-gun; http://www.nytimes.com/2011/01/09/us/politics/09giffords.html?ref=jaredleeloughner</t>
  </si>
  <si>
    <r>
      <rPr>
        <b val="1"/>
        <u val="single"/>
        <sz val="14"/>
        <color indexed="14"/>
        <rFont val="Calibri"/>
      </rPr>
      <t>http://www.time.com/time/magazine/article/0,9171,2042358,00.html</t>
    </r>
  </si>
  <si>
    <t>Hartford Beer Distributor shooting</t>
  </si>
  <si>
    <t>Manchester, Connecticut</t>
  </si>
  <si>
    <t>Omar S. Thornton, 34, shot up his Hartford Beer Distributor workplace after facing disciplinary issues, then committed suicide.</t>
  </si>
  <si>
    <t>He apparently was driven over the edge by unaddressed, ongoing racism against him at work</t>
  </si>
  <si>
    <t>Gun dealer in East Windsor, Conn.</t>
  </si>
  <si>
    <t>Two 9mm Ruger SR9 semiautomatic handguns</t>
  </si>
  <si>
    <t>black</t>
  </si>
  <si>
    <t>http://www.cbsnews.com/8301-504083_162-20012557-504083.html; http://www.msnbc.msn.com/id/38535909/ns/us_news-crime_and_courts/t/dead-shooting-conn-beer-distributor/#.UFGJAqRrND4; http://www.foxnews.com/us/2010/08/03/dead-wounded-conn-workplace-shooting/</t>
  </si>
  <si>
    <r>
      <rPr>
        <b val="1"/>
        <u val="single"/>
        <sz val="14"/>
        <color indexed="14"/>
        <rFont val="Calibri"/>
      </rPr>
      <t>http://www.cbsnews.com/8301-504083_162-20012557-504083.html</t>
    </r>
  </si>
  <si>
    <t>Coffee shop police killings</t>
  </si>
  <si>
    <t>Parkland, Washington</t>
  </si>
  <si>
    <t>Maurice Clemmons, 37, a felon who was out on bail for child-rape charges, entered a coffee shop on a Sunday morning and shot four police officers who had gone there to use their laptops before their shifts. Clemmons, who was wounded fleeing the scene, was later shot dead by a police officer in Seattle after a two-day manhunt.</t>
  </si>
  <si>
    <t>He had a history of erratic, bizarre behavior. He once asked his family to get naked for 5 minutes on Sunday; he said he thought the world would end and that he was Jesus.</t>
  </si>
  <si>
    <t>Stolen from an individual in Seattle.</t>
  </si>
  <si>
    <t>9mm Glock 17 semiautomatic handgun; .38-caliber Smith &amp; Wesson revolver</t>
  </si>
  <si>
    <t>http://seattletimes.com/html/localnews/2010385617_webmansought29.html; http://www.nytimes.com/2009/11/30/us/30tacoma.html?_r=1; http://seattletimes.com/html/localnews/2014155225_clemmons08m.html</t>
  </si>
  <si>
    <r>
      <rPr>
        <b val="1"/>
        <u val="single"/>
        <sz val="14"/>
        <color indexed="14"/>
        <rFont val="Calibri"/>
      </rPr>
      <t>http://seattletimes.com/html/localnews/2010385617_webmansought29.html</t>
    </r>
  </si>
  <si>
    <t>Fort Hood massacre</t>
  </si>
  <si>
    <t>Army psychiatrist Nidal Malik Hasan, 39, opened fire on an Army base in an attack linked to Islamist extremism. Hasan was injured during the attack and later arrested.</t>
  </si>
  <si>
    <t>Medical officials at Walter Reed Army Medical Center and the Uniformed Services University of the Health Sciences raised concerns prior to the shooting regarding Hasan's aloof and erratic behavior and extremist Islamic views.</t>
  </si>
  <si>
    <t>Guns Galore in Kileen, Texas</t>
  </si>
  <si>
    <t>FN Five-seven semiautomatic handgun</t>
  </si>
  <si>
    <t>http://seattletimes.com/html/nationworld/2010232219_apusforthoodshooting.html; http://articles.latimes.com/2010/oct/21/nation/la-na-fort-hood-20101022; http://thelede.blogs.nytimes.com/2009/11/05/reports-of-mass-shooting-at-fort-hood/; http://www.usatoday.com/news/military/story/2012-08-14/fort-hood-rampage-trial/57050394/1</t>
  </si>
  <si>
    <r>
      <rPr>
        <b val="1"/>
        <u val="single"/>
        <sz val="14"/>
        <color indexed="14"/>
        <rFont val="Calibri"/>
      </rPr>
      <t>http://www.npr.org/templates/story/story.php?storyId=120313570</t>
    </r>
  </si>
  <si>
    <t>Binghamton shootings</t>
  </si>
  <si>
    <t>Binghamton, New York</t>
  </si>
  <si>
    <t>Jiverly Wong, 41, opened fire at an American Civic Association center for immigrants before committing suicide.</t>
  </si>
  <si>
    <t>He apparently harbored growing paranoia toward cops. He also sent a delusional letter to a local TV station right before the shooting.</t>
  </si>
  <si>
    <t>Gander Mountain in Johnson City, N.Y.</t>
  </si>
  <si>
    <t>9mm Beretta, .45-caliber Springfield semiautomatic handguns</t>
  </si>
  <si>
    <t>http://www.nytimes.com/2009/04/12/nyregion/12binghamton.html?pagewanted=all&amp;_r=0; http://www.nytimes.com/2009/04/04/nyregion/04hostage.html?pagewanted=all</t>
  </si>
  <si>
    <r>
      <rPr>
        <b val="1"/>
        <u val="single"/>
        <sz val="14"/>
        <color indexed="14"/>
        <rFont val="Calibri"/>
      </rPr>
      <t>http://www.nytimes.com/2009/04/12/nyregion/12binghamton.html?pagewanted=all&amp;_r=1&amp;</t>
    </r>
  </si>
  <si>
    <t>Carthage nursing home shooting</t>
  </si>
  <si>
    <t>Carthage, North Carolina</t>
  </si>
  <si>
    <t>Robert Stewart, 45, opened fire at a nursing home where his estranged wife worked before he was shot and arrested by a police officer.</t>
  </si>
  <si>
    <t>His estranged wife told her workplace that her husband had an "unstable mental state or (was) mentally ill."</t>
  </si>
  <si>
    <t>Local sporting goods stores and individuals</t>
  </si>
  <si>
    <t>One revolver, one shotgun</t>
  </si>
  <si>
    <t>Winchester 1300 pump-action shotgun; .357 Magnum revolver</t>
  </si>
  <si>
    <t>http://www.wral.com/news/local/story/9845639/; http://www.wral.com/news/local/story/4837676/</t>
  </si>
  <si>
    <r>
      <rPr>
        <b val="1"/>
        <u val="single"/>
        <sz val="14"/>
        <color indexed="14"/>
        <rFont val="Calibri"/>
      </rPr>
      <t>http://www.wral.com/news/local/story/9845639/</t>
    </r>
  </si>
  <si>
    <t>Atlantis Plastics shooting</t>
  </si>
  <si>
    <t>Henderson, Kentucky</t>
  </si>
  <si>
    <t>http://www.foxnews.com/story/0,2933,371242,00.html; http://www.msnbc.msn.com/id/25393695/ns/us_news-crime_and_courts/t/witnesses-describe-chaotic-scene-ky-plant/#.UFEbHhhgspQ</t>
  </si>
  <si>
    <r>
      <rPr>
        <b val="1"/>
        <u val="single"/>
        <sz val="14"/>
        <color indexed="14"/>
        <rFont val="Calibri"/>
      </rPr>
      <t>http://www.foxnews.com/story/0,2933,371242,00.html</t>
    </r>
  </si>
  <si>
    <t>Northern Illinois University shooting</t>
  </si>
  <si>
    <t>DeKalb, Illinois</t>
  </si>
  <si>
    <t>Steven Kazmierczak, 27, opened fire in a lecture hall, then shot and killed himself before police arrived.</t>
  </si>
  <si>
    <t>He had a long history of mental health struggles; after high school, his parents placed him at a psychiatric treatment center. He told friends he left the Army after six months due to a psychological discharge. </t>
  </si>
  <si>
    <t>Online and gun retailers in Champaign, Ill. </t>
  </si>
  <si>
    <t>Three semiautomatic handguns, one shotgun</t>
  </si>
  <si>
    <t>9mm Glock 19, Hi-Point CF380, 9mm Kurz SIG Sauer P232 semiautomatic handguns; 12-gauge Remington Sportsman 48 sawed-off shotgun</t>
  </si>
  <si>
    <t>http://www.huffingtonpost.com/jonathan-fast/steve-kazmierczak-the-sec_b_87031.html; http://www.msnbc.msn.com/id/23171567/ns/us_news-crime_and_courts/t/college-shooters-deadly-rampage-baffles-friends/#.UFEZnhhgspQ; http://www.nytimes.com/slideshow/2008/02/14/us/0214-SHOOTING_index.html?ref=schoolshooting&amp;gwh=B62598A5487B946A532C5846B4A85156; www.niu.edu/feb14report/Feb14report.pdf</t>
  </si>
  <si>
    <t>http://www.cbsnews.com/stories/2008/02/16/national/main3840072.shtml; http://www.esquire.com/news-politics/a4863/steven-kazmierczak-0808/</t>
  </si>
  <si>
    <t>Kirkwood City Council shooting</t>
  </si>
  <si>
    <t>Kirkwood, Missouri</t>
  </si>
  <si>
    <t>Taken in burglary and from fallen police officer</t>
  </si>
  <si>
    <t>http://www.stltoday.com/news/local/crime-and-courts/charles-lee-cookie-thornton-behind-the-smile/article_be96f13c-78b9-11df-bfdc-0017a4a78c22.html; http://www.nytimes.com/2008/02/08/us/08missouri.html; http://nl.newsbank.com/nl-search/we/Archives?p_product=SL&amp;p_theme=sl&amp;p_action=search&amp;p_maxdocs=200&amp;p_topdoc=1&amp;p_text_direct-0=11F1CADA291472F0&amp;p_field_direct-0=document_id&amp;p_perpage=10&amp;p_sort=YMD_date:D&amp;s_trackval=GooglePM</t>
  </si>
  <si>
    <r>
      <rPr>
        <b val="1"/>
        <u val="single"/>
        <sz val="14"/>
        <color indexed="14"/>
        <rFont val="Calibri"/>
      </rPr>
      <t>http://www.stltoday.com/news/local/crime-and-courts/charles-lee-cookie-thornton-behind-the-smile/article_be96f13c-78b9-11df-bfdc-0017a4a78c22.html</t>
    </r>
  </si>
  <si>
    <t>Westroads Mall shooting</t>
  </si>
  <si>
    <t>Omaha, Nebraska</t>
  </si>
  <si>
    <t>He had been treated in the past for depression and ADHD. </t>
  </si>
  <si>
    <t>Stolen from grandfather</t>
  </si>
  <si>
    <t>WASR-10 Century Arms semiautomatic rifle</t>
  </si>
  <si>
    <t>http://www.guardian.co.uk/world/2007/dec/06/usa.usgunviolence2; http://www.npr.org/templates/story/story.php?storyId=16962485; http://www.independentmail.com/news/2007/dec/08/officials-say-assault-rifles-cause-roughly-same-am/; http://www.latimes.com/news/nationworld/nation/la-na-mall7dec07,0,882178.story</t>
  </si>
  <si>
    <r>
      <rPr>
        <b val="1"/>
        <u val="single"/>
        <sz val="14"/>
        <color indexed="14"/>
        <rFont val="Calibri"/>
      </rPr>
      <t>http://www.guardian.co.uk/world/2007/dec/06/usa.usgunviolence2</t>
    </r>
  </si>
  <si>
    <t>Crandon shooting</t>
  </si>
  <si>
    <t>Crandon, Wisconsin</t>
  </si>
  <si>
    <t>The families of victims filed a wrongful death lawsuit against the county arguing that the police department should have evaluated the gunman's mental health before hiring him.</t>
  </si>
  <si>
    <t>Issued by Forest County Sheriff's Department</t>
  </si>
  <si>
    <t>AR-15 SWAT semiautomatic rifle</t>
  </si>
  <si>
    <t>http://www.rivernewsonline.com/main.asp?SectionID=6&amp;SubSectionID=47&amp;ArticleID=368; http://news.google.com/newspapers?id=O-MqAAAAIBAJ&amp;sjid=u0UEAAAAIBAJ&amp;pg=6724,5434155&amp;dq=crandon+shooting&amp;hl=en</t>
  </si>
  <si>
    <r>
      <rPr>
        <b val="1"/>
        <u val="single"/>
        <sz val="14"/>
        <color indexed="14"/>
        <rFont val="Calibri"/>
      </rPr>
      <t>http://www.rivernewsonline.com/main.asp?SectionID=6&amp;SubSectionID=47&amp;ArticleID=368</t>
    </r>
  </si>
  <si>
    <t>Virginia Tech massacre</t>
  </si>
  <si>
    <t>Blacksburg, Virginia</t>
  </si>
  <si>
    <t>A district court ruled Cho was "an imminent danger" to himself and others as a result of mental illness two years earlier, and directed Cho to seek treatment. </t>
  </si>
  <si>
    <t>Purchased variously online and from Roanoke Firearms in Roanoke, Va.</t>
  </si>
  <si>
    <t>9mm Glock 19, .22-caliber Walther P22 semiautomatic handguns</t>
  </si>
  <si>
    <t>http://www.nytimes.com/2007/04/24/us/24virginia.html; http://www.thestandard.com.hk/news_detail.asp?we_cat=9&amp;art_id=42489&amp;sid=13196711&amp;con_type=1&amp;d_str=20070419&amp;fc=10; http://smartgunlaws.org/mental-health-reporting-policy-summary/</t>
  </si>
  <si>
    <r>
      <rPr>
        <b val="1"/>
        <u val="single"/>
        <sz val="14"/>
        <color indexed="14"/>
        <rFont val="Calibri"/>
      </rPr>
      <t>http://abcnews.go.com/US/story?id=3052278&amp;page=1</t>
    </r>
  </si>
  <si>
    <t>Trolley Square shooting</t>
  </si>
  <si>
    <t>Salt Lake City, Utah</t>
  </si>
  <si>
    <t>According to one relative, he was violent and had the mental capacity of a child. (But accounts from others did not indicate this about the shooter.)</t>
  </si>
  <si>
    <t>Purchased variously from Sportsman's Fast Cash in West Valley City, Utah and individuals </t>
  </si>
  <si>
    <t>Mossberg Maverick 88 Field shotgun; .38-caliber Smith &amp; Wesson M36 revolver</t>
  </si>
  <si>
    <t>http://www.deseretnews.com/article/660205647/Ex-relative-calls-Talovic-vicious-troubled.html?pg=all; http://www.cbsnews.com/stories/2007/02/15/national/main2480419.shtml; http://www.cbsnews.com/8301-201_162-2823327.html</t>
  </si>
  <si>
    <r>
      <rPr>
        <b val="1"/>
        <u val="single"/>
        <sz val="14"/>
        <color indexed="14"/>
        <rFont val="Calibri"/>
      </rPr>
      <t>http://www.deseretnews.com/article/660205647/Ex-relative-calls-Talovic-vicious-troubled.html?pg=all</t>
    </r>
  </si>
  <si>
    <t>Amish school shooting</t>
  </si>
  <si>
    <t>Lancaster County, Pennsylvania</t>
  </si>
  <si>
    <t>He told his wife that he'd molested two young relatives 20 years ago. </t>
  </si>
  <si>
    <t>Local stores in Nickel Mines, Penn. </t>
  </si>
  <si>
    <t>One semiautomatic handgun, one rifle, one shotgun</t>
  </si>
  <si>
    <t>Springfield semiautomatic handgun; .30-06 Ruger bolt-action rifle; 12-gauge Browning pump-action shotgun</t>
  </si>
  <si>
    <t>http://news.google.com/newspapers?id=O8oyAAAAIBAJ&amp;sjid=YSUEAAAAIBAJ&amp;pg=6143,1260138&amp;dq=charles+carl+roberts+mentally+ill&amp;hl=en;http://www.msnbc.msn.com/id/15105305/ns/us_news-crime_and_courts/t/th-girl-dies-after-amish-schoolhouse-shooting/#.UFD4SxhgspQ; http://www.foxnews.com/story/0,2933,217170,00.html</t>
  </si>
  <si>
    <r>
      <rPr>
        <b val="1"/>
        <u val="single"/>
        <sz val="14"/>
        <color indexed="14"/>
        <rFont val="Calibri"/>
      </rPr>
      <t>http://www.cnn.com/2006/US/10/03/amish.shooting/index.html</t>
    </r>
  </si>
  <si>
    <t>Capitol Hill massacre</t>
  </si>
  <si>
    <t>Various sporting goods stores in Kalispell, Mont.</t>
  </si>
  <si>
    <t>.40-caliber Ruger, one other semiautomatic handgun; Bushmaster XM15 E2S semiautomatic rifle; 12-gauge Winchester Defender pump-action shotgun with extended tube and pistol grip</t>
  </si>
  <si>
    <t>http://seattletimes.com/html/localnews/2002892043_shooter27m.html; http://seattletimes.com/html/localnews/2002898900_huff30m.html</t>
  </si>
  <si>
    <r>
      <rPr>
        <b val="1"/>
        <u val="single"/>
        <sz val="14"/>
        <color indexed="14"/>
        <rFont val="Calibri"/>
      </rPr>
      <t>http://seattletimes.com/html/localnews/2002898900_huff30m.html</t>
    </r>
  </si>
  <si>
    <t>Goleta postal shootings</t>
  </si>
  <si>
    <t>Goleta, California</t>
  </si>
  <si>
    <t>She was placed on retirement disability for psychological reasons. Fellow employees described her behavior as increasingly bizarre. She believed the Postal Service employees were conspiring against her.</t>
  </si>
  <si>
    <t>Pawn shops in Grants and Gallup, N.M.</t>
  </si>
  <si>
    <t>9mm Smith &amp; Wesson 915 semiautomatic handgun</t>
  </si>
  <si>
    <t>http://www.msnbc.msn.com/id/11167920/ns/us_news-crime_and_courts/t/postal-killer-believed-she-was-target-plot/#.UIxy7kzLwTE; http://www.cbsnews.com/stories/2006/02/02/national/main1272077.shtml; </t>
  </si>
  <si>
    <r>
      <rPr>
        <b val="1"/>
        <u val="single"/>
        <sz val="14"/>
        <color indexed="14"/>
        <rFont val="Calibri"/>
      </rPr>
      <t>http://www.msnbc.msn.com/id/11167920/ns/us_news-crime_and_courts/t/postal-killer-believed-she-was-target-plot/#.UNyN5cXhe75</t>
    </r>
  </si>
  <si>
    <t>Red Lake massacre</t>
  </si>
  <si>
    <t>Red Lake, Minnesota</t>
  </si>
  <si>
    <t>He voluntarily visited a a psychiatric ward. He was hospitalized at least once for suicidal tendencies and was taking Prozac.</t>
  </si>
  <si>
    <t>Glock and Remington stolen from grandfather</t>
  </si>
  <si>
    <t>Two semiautomatic handguns, one shotgun</t>
  </si>
  <si>
    <t>.40-caliber Glock 23, .22-caliber Ruger semiautomatic handguns; 12-gauge Remington 870 shotgun</t>
  </si>
  <si>
    <t>http://news.google.com/newspapers?id=c4dIAAAAIBAJ&amp;sjid=_XEDAAAAIBAJ&amp;pg=5163,1527281&amp;dq=jeffrey+weise+mental+ill&amp;hl=en; http://www.cbsnews.com/stories/2005/03/24/national/main682915.shtml?source=search_story; http://www.usnews.com/usnews/news/articles/050404/4redlake.htm; http://www.foxnews.com/story/0,2933,151116,00.html</t>
  </si>
  <si>
    <r>
      <rPr>
        <b val="1"/>
        <u val="single"/>
        <sz val="14"/>
        <color indexed="14"/>
        <rFont val="Calibri"/>
      </rPr>
      <t>http://www.cbsnews.com/stories/2005/03/24/national/main682915.shtml?source=search_story</t>
    </r>
  </si>
  <si>
    <t>Living Church of God shooting</t>
  </si>
  <si>
    <t>Brookfield, Wisconsin</t>
  </si>
  <si>
    <t>Neighbors said he suffered from depression and had a drinking problem.</t>
  </si>
  <si>
    <t>Gun dealer in Waukesha, Wis.</t>
  </si>
  <si>
    <t>9mm Beretta semiautomatic handgun</t>
  </si>
  <si>
    <t>http://www.cbsnews.com/2100-201_162-679761.html; http://www.foxnews.com/story/0,2933,150255,00.html; http://www.msnbc.msn.com/id/7167861/ns/us_news-crime_and_courts/t/relatives-struggle-answers-after-shooting/#.UN3Scko6JT4</t>
  </si>
  <si>
    <r>
      <rPr>
        <b val="1"/>
        <u val="single"/>
        <sz val="14"/>
        <color indexed="14"/>
        <rFont val="Calibri"/>
      </rPr>
      <t>http://www.cbsnews.com/2100-201_162-679761.html</t>
    </r>
  </si>
  <si>
    <t>Damageplan show shooting</t>
  </si>
  <si>
    <t>Columbus, Ohio</t>
  </si>
  <si>
    <t>He was discharged from the military because he was a paranoid schizophrenic.</t>
  </si>
  <si>
    <t>Received as a gift from mother</t>
  </si>
  <si>
    <t>9mm Beretta 92FS semiautomatic handgun</t>
  </si>
  <si>
    <t>http://www.cbsnews.com/2100-201_162-659983.html; http://www.knac.com/article.asp?ArticleID=3417; http://www.blabbermouth.net/news.aspx?mode=Article&amp;newsitemID=86362</t>
  </si>
  <si>
    <r>
      <rPr>
        <b val="1"/>
        <u val="single"/>
        <sz val="14"/>
        <color indexed="14"/>
        <rFont val="Calibri"/>
      </rPr>
      <t>http://www.cbsnews.com/2100-201_162-659983.html</t>
    </r>
  </si>
  <si>
    <t>Lockheed Martin shooting</t>
  </si>
  <si>
    <t>Meridian, Mississippi</t>
  </si>
  <si>
    <t>His cousin said he was depressed and "going through a lot of things."</t>
  </si>
  <si>
    <t>One semiautomatic handgun, two rifles, one derringer, one shotgun</t>
  </si>
  <si>
    <t>.45-caliber Ruger P90 semiautomatic handgun; .22-caliber rifle with scope, .223-caliber Ruger Mini-14 rifle; 12-gauge Winchester 1300 shotgun; .22 Magnum derringer</t>
  </si>
  <si>
    <t>http://usatoday30.usatoday.com/news/nation/2003-07-08-miss-shooting-main_x.htm; http://www.nytimes.com/2003/07/09/us/man-kills-5-co-workers-at-plant-and-himself.html; http://www.nytimes.com/2003/07/16/us/national-briefing-south-mississippi-death-toll-rises-in-plant-shooting.html</t>
  </si>
  <si>
    <r>
      <rPr>
        <u val="single"/>
        <sz val="12"/>
        <color indexed="14"/>
        <rFont val="Calibri"/>
      </rPr>
      <t>http://usatoday30.usatoday.com/news/nation/2003-07-08-miss-shooting-main_x.htm</t>
    </r>
  </si>
  <si>
    <t>Navistar shooting</t>
  </si>
  <si>
    <t>Melrose Park, Illinois</t>
  </si>
  <si>
    <t>He had a criminal past, including a sexual assault conviction.</t>
  </si>
  <si>
    <t>Some purchased from Pepper Sports in Glen Ellyn, Ill. </t>
  </si>
  <si>
    <t>Two rifles, one revolver, one shotgun</t>
  </si>
  <si>
    <t>SKS 1954R, .30-caliber Winchester rifles; 12-gauge Remington pump-action shotgun; .38-caliber revolver</t>
  </si>
  <si>
    <t>http://articles.chicagotribune.com/2001-02-07/news/0102070122_1_navistar-gun-law-hunting-rifle; http://www.vpc.org/studies/wgun010205.htm</t>
  </si>
  <si>
    <r>
      <rPr>
        <u val="single"/>
        <sz val="12"/>
        <color indexed="14"/>
        <rFont val="Calibri"/>
      </rPr>
      <t>http://articles.chicagotribune.com/2001-02-07/news/0102070122_1_navistar-gun-law-hunting-rifle</t>
    </r>
  </si>
  <si>
    <t>Wakefield massacre</t>
  </si>
  <si>
    <t>Wakefield, Massachusetts</t>
  </si>
  <si>
    <t>Psychiatrist guessed he had schizophrenia, but McDermott had researched how to fake a mental illness on the internet. Defense lawyer described history of suicide attempts and mental illness dating back to teen years. Jury rejected his insanity defense. </t>
  </si>
  <si>
    <t>.32-caliber Retolaza semiautomatic handgun; AK-47 variant semiautomatic rifle; 12-gauge Winchester 1300 pump-action shotgun</t>
  </si>
  <si>
    <t>http://www.time.com/time/magazine/article/0,9171,93313,00.html; http://articles.cnn.com/2002-04-22/justice/ctv.mcdermott.trial_1_michael-mcdermott-jury-deliberates-fate-mental-illness?_s=PM:LAW; http://www.nytimes.com/2000/12/27/us/7-die-in-rampage-at-company-co-worker-of-victims-arrested.html; http://www.vpc.org/studies/wgun001226.htm</t>
  </si>
  <si>
    <t>http://articles.cnn.com/2002-04-22/justice/ctv.mcdermott.trial_1_michael-mcdermott-jury-deliberates-fate-mental-illness?_s=PM:LAW; http://www.boston.com/news/daily/24/mcdermott_verdict.htm</t>
  </si>
  <si>
    <t>Hotel shooting</t>
  </si>
  <si>
    <t>Tampa, Florida</t>
  </si>
  <si>
    <t>Hotel employee Silvio Leyva, 36, gunned down four coworkers at the Radisson Bay Harbor Inn before killing a woman outside who refused to give him her car. He was arrested shortly after the shootings.</t>
  </si>
  <si>
    <t>His brother called him "unbalanced" and mentally ill.</t>
  </si>
  <si>
    <t>One purchased from Big E's in Tampa, Fla.</t>
  </si>
  <si>
    <t>9mm Lorcin semiautomatic handgun; .38-caliber Charter Arms revolver</t>
  </si>
  <si>
    <t>http://www.sptimes.com/News/123000/news_pf/TampaBay/A_year_later__the_str.shtml; http://www.vpc.org/studies/wgun991230.htm; http://news.google.com/newspapers?id=CSUdAAAAIBAJ&amp;sjid=ZaYEAAAAIBAJ&amp;pg=2043,2634069&amp;dq=silvio+leyva+shooting&amp;hl=en</t>
  </si>
  <si>
    <r>
      <rPr>
        <b val="1"/>
        <i val="1"/>
        <u val="single"/>
        <sz val="12"/>
        <color indexed="14"/>
        <rFont val="Calibri"/>
      </rPr>
      <t>http://www.sptimes.com/News/123000/news_pf/TampaBay/A_year_later__the_str.shtml</t>
    </r>
  </si>
  <si>
    <t>Xerox killings</t>
  </si>
  <si>
    <t>Honolulu, Hawaii</t>
  </si>
  <si>
    <t>A psychiatrist, testifying for the prosecution,said he suffered from schizophrenia.</t>
  </si>
  <si>
    <t>Hunting Supplies of Hawaii (The Armory) in Honolulu, Hawaii</t>
  </si>
  <si>
    <t>9mm Glock 17 semiautomatic handgun</t>
  </si>
  <si>
    <t>http://archives.starbulletin.com/2000/06/02/news/story2.html; http://www.vpc.org/studies/wgun991102.htm</t>
  </si>
  <si>
    <r>
      <rPr>
        <b val="1"/>
        <u val="single"/>
        <sz val="12"/>
        <color indexed="14"/>
        <rFont val="Calibri"/>
      </rPr>
      <t>http://archives.starbulletin.com/2000/06/02/news/story2.html</t>
    </r>
  </si>
  <si>
    <t>Wedgwood Baptist Church shooting</t>
  </si>
  <si>
    <t>Fort Worth, Texas</t>
  </si>
  <si>
    <t>His siblings decribed him as a paranoid schizophrenic. </t>
  </si>
  <si>
    <t>Trader's Village flea market in Grand Prairie, Texas</t>
  </si>
  <si>
    <t>.380-caliber, 9mm Ruger P85 semiautomatic handguns</t>
  </si>
  <si>
    <t>http://www.nytimes.com/1999/09/20/us/fort-worth-remembers-those-killed-at-church.html?pagewanted=all&amp;src=pm; http://www.nytimes.com/1999/09/18/us/death-in-a-church-the-overview-with-question-of-why-unanswered-fort-worth-mourns.html; http://www.vpc.org/studies/wgun990915.htm</t>
  </si>
  <si>
    <r>
      <rPr>
        <b val="1"/>
        <u val="single"/>
        <sz val="12"/>
        <color indexed="14"/>
        <rFont val="Calibri"/>
      </rPr>
      <t>http://www.nytimes.com/1999/09/18/us/death-in-a-church-the-overview-with-question-of-why-unanswered-fort-worth-mourns.html</t>
    </r>
  </si>
  <si>
    <t>Atlanta day trading spree killings</t>
  </si>
  <si>
    <t>Atlanta, Georgia</t>
  </si>
  <si>
    <t>In letters, he details his deep depression and downward spiral. </t>
  </si>
  <si>
    <t>Glock purchased from gun store in Warner Robins, Ga. </t>
  </si>
  <si>
    <t>Three semiautomatic handguns, one revolver</t>
  </si>
  <si>
    <t>.45-caliber Colt 1911-A1, 9mm Glock 17, .25-caliber Raven Arms MP-25 semiautomatic handguns; .22-caliber Harrington &amp; Richardson revolver</t>
  </si>
  <si>
    <t>http://www.independent.co.uk/news/i-dont-plan-to-live-much-longer-just-long-enough-to-kill-the-people-that-greedily-sought-my-destruction-1109610.html; http://articles.cnn.com/1999-07-30/us/9907_30_atlanta.shooting.06_1_gladys-barton-debra-spivey-barton-note?_s=PM:US; http://www.vpc.org/studies/wgun990729.htm</t>
  </si>
  <si>
    <r>
      <rPr>
        <b val="1"/>
        <u val="single"/>
        <sz val="12"/>
        <color indexed="14"/>
        <rFont val="Calibri"/>
      </rPr>
      <t>http://www.independent.co.uk/news/i-dont-plan-to-live-much-longer-just-long-enough-to-kill-the-people-that-greedily-sought-my-destruction-1109610.html</t>
    </r>
  </si>
  <si>
    <t>Columbine High School massacre</t>
  </si>
  <si>
    <t>Littleton, Colorado</t>
  </si>
  <si>
    <t>Harris was an alleged psychopath; Klebold was depressed and suicidal.</t>
  </si>
  <si>
    <t>Purchased variously at Tanner Gun Show in Denver, Colo. and from an individual</t>
  </si>
  <si>
    <t>One semiautomatic handgun (assault), one rifle (assault), two shotguns</t>
  </si>
  <si>
    <t>9mm Intratec DC-9 semiautomatic handgun; 9mm Hi-Point 995 carbine rifle; 12-gauge sawed-off Savage Stevens 311D, 12-gauge sawed-off Savage Springfield 67H pump-action shotguns</t>
  </si>
  <si>
    <t>http://www.usatoday.com/news/nation/2009-04-13-columbine-myths_N.htm; http://www.vpc.org/studies/wgun990420.htm; http://www.slate.com/articles/news_and_politics/assessment/2004/04/the_depressive_and_the_psychopath.html</t>
  </si>
  <si>
    <r>
      <rPr>
        <b val="1"/>
        <u val="single"/>
        <sz val="12"/>
        <color indexed="14"/>
        <rFont val="Calibri"/>
      </rPr>
      <t>http://www.slate.com/articles/news_and_politics/assessment/2004/04/the_depressive_and_the_psychopath.html</t>
    </r>
  </si>
  <si>
    <t>Thurston High School shooting</t>
  </si>
  <si>
    <t>Springfield, Oregon</t>
  </si>
  <si>
    <t>After he was expelled for having a gun in his locker, Kipland P. Kinkel, 15, a freshman at Thurston High, went on a shooting spree, killing his parents at home and two students at school. Five classmates wrestled Kipland to the ground before he was arrested. </t>
  </si>
  <si>
    <t>Doctors testified that he was a paranoid schizophrenic who suffered from hallucinations</t>
  </si>
  <si>
    <t>Purchased variously from friend and father, and stolen from father</t>
  </si>
  <si>
    <t>Two semiautomatic handguns, one rifle</t>
  </si>
  <si>
    <t>9mm Glock, .22-caliber Ruger semiautomatic handguns, .22-caliber Ruger rifle</t>
  </si>
  <si>
    <t>http://www.katu.com/news/local/8082147.html; http://www.pbs.org/wgbh/pages/frontline/shows/kinkel/kip/cron.html; http://www.oregonlive.com/special/index.ssf/2008/05/the_suspect_kipland_kinkels_da.html; http://articles.cnn.com/2000-01-21/us/kinkel.revisited_1_kip-kinkel-thurston-high-school-oregon-school-shooting?_s=PM:US</t>
  </si>
  <si>
    <r>
      <rPr>
        <b val="1"/>
        <i val="1"/>
        <u val="single"/>
        <sz val="12"/>
        <color indexed="14"/>
        <rFont val="Calibri"/>
      </rPr>
      <t>http://articles.cnn.com/2000-01-21/us/kinkel.revisited_1_kip-kinkel-thurston-high-school-oregon-school-shooting?_s=PM:US</t>
    </r>
  </si>
  <si>
    <t>Westside Middle School killings</t>
  </si>
  <si>
    <t>Jonesboro, Arkansas</t>
  </si>
  <si>
    <t>Boys displayed unruly and aggressive behavior. They picked on kids and made threats about killing people. </t>
  </si>
  <si>
    <t>Stolen from grandfather and father</t>
  </si>
  <si>
    <t>Two semiautomatic handguns, two rifles, three revolvers, two derringers</t>
  </si>
  <si>
    <t>FIE 380, .380-caliber Star semiautomatic handguns; .44 Magnum Ruger, .30-06 Remington 742, .30-caliber Universal M-1 carbine replica rifles; .38-caliber Charter Arms, .357-caliber Ruger Security Six, .38-caliber Smith &amp; Wesson revolvers; .22-caliber Double Deuce Buddie two-shot, .38-caliber Davis Industries two-shot derringers</t>
  </si>
  <si>
    <r>
      <rPr>
        <b val="1"/>
        <i val="1"/>
        <u val="single"/>
        <sz val="12"/>
        <color indexed="14"/>
        <rFont val="Calibri"/>
      </rPr>
      <t>http://www.vpc.org/studies/wgun980324.htm</t>
    </r>
  </si>
  <si>
    <r>
      <rPr>
        <b val="1"/>
        <i val="1"/>
        <u val="single"/>
        <sz val="12"/>
        <color indexed="14"/>
        <rFont val="Calibri"/>
      </rPr>
      <t>http://www.nytimes.com/1998/03/29/us/from-wild-talk-and-friendship-to-five-deaths-in-a-schoolyard.html?sec=&amp;spon=&amp;pagewanted=all</t>
    </r>
  </si>
  <si>
    <t>Connecticut Lottery shooting</t>
  </si>
  <si>
    <t>Newington, Connecticut</t>
  </si>
  <si>
    <t>Lottery worker Matthew Beck, 35, gunned down four bosses over a salary dispute before committing suicide.</t>
  </si>
  <si>
    <t>He had been hospitalized for psychiatric reasons and had a history of depression</t>
  </si>
  <si>
    <t>9mm semiautomatic handgun</t>
  </si>
  <si>
    <t>http://www.nytimes.com/1998/03/07/nyregion/rampage-connecticut-overview-connecticut-lottery-worker-kills-4-bosses-then.html?pagewanted=all&amp;src=pm; http://www.nytimes.com/2000/04/11/us/hole-in-gun-control-law-lets-mentally-ill-through.html?pagewanted=all&amp;src=pm</t>
  </si>
  <si>
    <r>
      <rPr>
        <b val="1"/>
        <i val="1"/>
        <u val="single"/>
        <sz val="12"/>
        <color indexed="14"/>
        <rFont val="Calibri"/>
      </rPr>
      <t>http://www.nytimes.com/2000/04/11/us/hole-in-gun-control-law-lets-mentally-ill-through.html?pagewanted=all&amp;src=pm</t>
    </r>
  </si>
  <si>
    <t>Orange, California</t>
  </si>
  <si>
    <t>Former Caltrans employee Arturo Reyes Torres, 41, opened fire at a maintenance yard after he was fired for allegedly selling government materials he'd stolen from work. He was shot dead by police.</t>
  </si>
  <si>
    <t>He was disgruntled after being fired. </t>
  </si>
  <si>
    <t>B&amp;B Gun Sales in Orange County, Calif.</t>
  </si>
  <si>
    <t>7.62mm AK-47 Chinese variant semiautomatic rifle</t>
  </si>
  <si>
    <r>
      <rPr>
        <i val="1"/>
        <u val="single"/>
        <sz val="12"/>
        <color indexed="14"/>
        <rFont val="Calibri"/>
      </rPr>
      <t>http://articles.latimes.com/1997/dec/20/news/mn-431</t>
    </r>
  </si>
  <si>
    <t>Aiken, South Carolina</t>
  </si>
  <si>
    <t>Ex-con Hastings Arthur Wise, 43, opened fire at the R.E. Phelon Company in retaliation for being fired after an argument with a supervisor. He attempted suicide by ingesting insecticide, failed, and was executed by the state of South Carolina eight years later.</t>
  </si>
  <si>
    <t>An ex-con, he had been freed from prison, although he displayed violent tendencies.</t>
  </si>
  <si>
    <r>
      <rPr>
        <u val="single"/>
        <sz val="12"/>
        <color indexed="14"/>
        <rFont val="Calibri"/>
      </rPr>
      <t>http://chronicle.augusta.com/stories/1997/09/18/met_214833.shtml</t>
    </r>
  </si>
  <si>
    <t>Fired city park employee Clifton McCree, 41, opened fire on former coworkers he called "racist devils" inside their municipal trailer in an act of revenge after failing a drug test. He then committed suicide.</t>
  </si>
  <si>
    <t>Co-workers complained about his threats and verbal abuse. His supervisors asked him to get a psychiatric evaluation. He lost his job, which relatives said drove his depression.</t>
  </si>
  <si>
    <t>9mm Glock semiautomatic handgun; .32-caliber revolver</t>
  </si>
  <si>
    <r>
      <rPr>
        <u val="single"/>
        <sz val="12"/>
        <color indexed="14"/>
        <rFont val="Calibri"/>
      </rPr>
      <t>http://articles.sun-sentinel.com/1996-02-11/news/9602110026_1_beach-crew-maintenance-fort-lauderdale</t>
    </r>
  </si>
  <si>
    <t>Corpus Christi, Texas</t>
  </si>
  <si>
    <t>Disgruntled former metallurgist James Daniel Simpson, 28, opened fire throughout the Walter Rossler Company where he had worked before exiting the building and committing suicide.</t>
  </si>
  <si>
    <t>He was likely angry because he was given an assignment at work he didn't like. But acquaintances didn't know why he'd come back and kill.</t>
  </si>
  <si>
    <t>9mm Ruger semiautomatic handgun; .32-caliber revolver</t>
  </si>
  <si>
    <t>unclear</t>
  </si>
  <si>
    <r>
      <rPr>
        <u val="single"/>
        <sz val="12"/>
        <color indexed="14"/>
        <rFont val="Calibri"/>
      </rPr>
      <t>http://web.caller.com/2000/april/03/today/local_ne/4127.html</t>
    </r>
  </si>
  <si>
    <t>After</t>
  </si>
  <si>
    <t>During</t>
  </si>
  <si>
    <t>Fairchild Air Force Base, Washington</t>
  </si>
  <si>
    <t>Former airman Dean Allen Mellberg, 20, opened fire inside a hospital at the Fairchild Air Force Base before he was shot dead by a military police officer outside.</t>
  </si>
  <si>
    <t>He was repeatedly diagnosed with emotional problems during his two years of service.</t>
  </si>
  <si>
    <t>Gun dealer in Spokane, Wash.</t>
  </si>
  <si>
    <t>MAK-90 semiautomatic rifle</t>
  </si>
  <si>
    <t>http://articles.latimes.com/1994-06-22/news/mn-7137_1_air-force; http://www.nytimes.com/1994/06/22/us/an-airman-s-revenge-5-minutes-of-terror.html</t>
  </si>
  <si>
    <r>
      <rPr>
        <b val="1"/>
        <u val="single"/>
        <sz val="12"/>
        <color indexed="14"/>
        <rFont val="Calibri"/>
      </rPr>
      <t>http://articles.latimes.com/1994-06-22/news/mn-7137_1_air-force</t>
    </r>
  </si>
  <si>
    <t>Nathan Dunlap, 19, a recently fired Chuck E. Cheese's employee, went on a rampage through his former workplace and was arrested the following day. He now awaits execution on death row.</t>
  </si>
  <si>
    <t>While he was in prison awaiting trial, he started acting bizarre by stripping naked and playing with his feces, apparently to avoid the death penalty. A state doctor testified that Dunlap was was faking his mental illness. </t>
  </si>
  <si>
    <t>.25-caliber semiautomatic handgun</t>
  </si>
  <si>
    <t>http://www.denverpost.com/news/ci_20218952/aurora-chuck-e-cheese-killers-appeal-cites-mental; http://abcnews.go.com/US/auroras-massacre-victims-20-year-wait-justice/story?id=16847013; http://www.5280.com/magazine/2008/12/politics-killing?page=0,6 </t>
  </si>
  <si>
    <r>
      <rPr>
        <u val="single"/>
        <sz val="12"/>
        <color indexed="14"/>
        <rFont val="Calibri"/>
      </rPr>
      <t>http://www.5280.com/magazine/2008/12/politics-killing?page=0,6</t>
    </r>
  </si>
  <si>
    <t>Garden City, New York</t>
  </si>
  <si>
    <t>Colin Ferguson, 35, opened fire on an eastbound Long Island Rail Road train as it approached a Garden City station. He was later arrested.</t>
  </si>
  <si>
    <t>Psychiatrists and others said he suffered from racial paranoia and was obsessed with nonexistent conspiracies. His landlord said he had "delusions of grandeur."</t>
  </si>
  <si>
    <t>Turner's Outdoorsman in Signal Hill, Calif. </t>
  </si>
  <si>
    <r>
      <rPr>
        <u val="single"/>
        <sz val="12"/>
        <color indexed="14"/>
        <rFont val="Calibri"/>
      </rPr>
      <t>http://www.nytimes.com/1993/12/12/nyregion/tormented-life-special-report-long-slide-privilege-ends-slaughter-train.html</t>
    </r>
  </si>
  <si>
    <t>Fayetteville, North Carolina</t>
  </si>
  <si>
    <t>Army Sgt. Kenneth Junior French, 22, opened fire inside Luigi's Italian restaurant while ranting about gays in the military before he was shot and arrested by police.</t>
  </si>
  <si>
    <t>He had an abusive father, who committed suicide.</t>
  </si>
  <si>
    <t>.22-caliber rifle; two 12-gauge shotguns</t>
  </si>
  <si>
    <t>http://articles.latimes.com/1993-08-08/news/mn-21847_1_kills-army-french; http://news.google.com/newspapers?id=0AhPAAAAIBAJ&amp;sjid=jhUEAAAAIBAJ&amp;pg=6505,2482529&amp;dq=kenneth+junior+french&amp;hl=en</t>
  </si>
  <si>
    <r>
      <rPr>
        <u val="single"/>
        <sz val="12"/>
        <color indexed="14"/>
        <rFont val="Calibri"/>
      </rPr>
      <t>http://news.google.com/newspapers?id=0AhPAAAAIBAJ&amp;sjid=jhUEAAAAIBAJ&amp;pg=6505,2482529&amp;dq=kenneth+junior+french&amp;hl=en</t>
    </r>
  </si>
  <si>
    <t>San Francisco, California</t>
  </si>
  <si>
    <t>Failed businessman Gian Luigi Ferri, 55, opened fire throughout an office building before he committed suicide inside as police pursued him.</t>
  </si>
  <si>
    <t>He was down on his luck because of failed business decisions. One acquaintance said, "He was the least likely guy you can imagine doing something like that." His ex-wife said he "hated violence."</t>
  </si>
  <si>
    <t>Super Pawn and Pacific Tactical Weapons, both in Las Vegas, Nev.</t>
  </si>
  <si>
    <t>Two Intratec DC-9, .45-caliber Colt semiautomatic handguns</t>
  </si>
  <si>
    <t>http://articles.latimes.com/1993-07-03/news/mn-10731_1_mortgage-business/2; http://www.motherjones.com/print/16316; http://www.vpc.org/studies/wgun930701.htm</t>
  </si>
  <si>
    <r>
      <rPr>
        <b val="1"/>
        <u val="single"/>
        <sz val="12"/>
        <color indexed="14"/>
        <rFont val="Calibri"/>
      </rPr>
      <t>http://articles.latimes.com/1993-07-03/news/mn-10731_1_mortgage-business</t>
    </r>
  </si>
  <si>
    <t>Watkins Glen, New York</t>
  </si>
  <si>
    <t>John T. Miller, 50, killed four child-support workers in a county office building before turning the gun on himself. Miller was upset about a court order garnishing his paycheck to cover overdue child-support payments.</t>
  </si>
  <si>
    <t>The day before the shooting, he told child-support collection office workers that he was considering suicide. He had been convicted of felonious assault for pointing a revolver at police officers responding to a domestic violence report at this girlfriend's apartment. </t>
  </si>
  <si>
    <t>Mumford Sports in Litchfield, Ohio</t>
  </si>
  <si>
    <t>9mm Llama semiautomatic handgun</t>
  </si>
  <si>
    <t>http://www.nytimes.com/1992/10/17/nyregion/shooting-followed-tougher-efforts-to-collect-child-support.html?pagewanted=2&amp;src=pm; http://www.nytimes.com/1992/10/16/nyregion/gunman-kills-4-who-collected-child-payments.html?pagewanted=all&amp;src=pm; http://www.nytimes.com/1992/10/24/nyregion/watkins-glen-killings-called-planned.html</t>
  </si>
  <si>
    <r>
      <rPr>
        <u val="single"/>
        <sz val="12"/>
        <color indexed="14"/>
        <rFont val="Calibri"/>
      </rPr>
      <t>http://www.nytimes.com/1992/10/24/nyregion/watkins-glen-killings-called-planned.html</t>
    </r>
  </si>
  <si>
    <t>Olivehurst, California</t>
  </si>
  <si>
    <t>Former Lindhurst High School student Eric Houston, 20, angry about various personal failings, killed three students and a teacher at the school before surrendering to police after an eight-hour standoff. He was later sentenced to death.</t>
  </si>
  <si>
    <t>He suffered violent physical abuse as a child. He claimed a teacher had sexually abused him, but the truth of that allegation was contested. </t>
  </si>
  <si>
    <t>Local gun retailer</t>
  </si>
  <si>
    <t>.22-caliber sawed-off rifle; 12-gauge pump-action shotgun</t>
  </si>
  <si>
    <t>http://www.schoolshooters.info/PL/Subject-Houston_files/Nine%20Brief%20Sketches.pdf; http://www.appeal-democrat.com/news/school-47104-shooting-eckardt.html; http://nl.newsbank.com/nl-search/we/Archives?p_product=SB&amp;p_theme=sb&amp;p_action=search&amp;p_maxdocs=200&amp;p_topdoc=1&amp;p_text_direct-0=0EB0D9D91FC593A0&amp;p_field_direct-0=document_id&amp;p_perpage=10&amp;p_sort=YMD_date:D&amp;s_trackval=GooglePM; http://www.sfgate.com/crime/article/Death-verdict-OKd-for-school-slaughter-3758444.php</t>
  </si>
  <si>
    <r>
      <rPr>
        <u val="single"/>
        <sz val="12"/>
        <color indexed="14"/>
        <rFont val="Calibri"/>
      </rPr>
      <t>http://www.schoolshooters.info/PL/Subject-Houston_files/Nine%20Brief%20Sketches.pdf</t>
    </r>
  </si>
  <si>
    <t>Royal Oak, Michigan</t>
  </si>
  <si>
    <t>Laid-off postal worker Thomas McIlvane, 31, opened fire at his former workplace before committing suicide.</t>
  </si>
  <si>
    <t>Police revoked his CCW permit after determining he was mentally unstable.</t>
  </si>
  <si>
    <t>Local gun store</t>
  </si>
  <si>
    <t>.22-caliber Ruger sawed-off semiautomatic rifle</t>
  </si>
  <si>
    <t>http://www.nytimes.com/1991/11/15/us/ex-postal-worker-kills-3-and-wounds-6-in-michigan.html; http://www.mlive.com/news/detroit/index.ssf/2011/11/monday_ceremony_marks_20_years.html</t>
  </si>
  <si>
    <r>
      <rPr>
        <u val="single"/>
        <sz val="12"/>
        <color indexed="14"/>
        <rFont val="Calibri"/>
      </rPr>
      <t>http://www.nytimes.com/1991/11/15/us/ex-postal-worker-kills-3-and-wounds-6-in-michigan.html</t>
    </r>
  </si>
  <si>
    <t>Iowa City, Iowa</t>
  </si>
  <si>
    <t>Former graduate student Gang Lu, 28, went on a rampage on campus and then committed suicide at the scene.</t>
  </si>
  <si>
    <t>He was described as darkly disturbed and isolated.</t>
  </si>
  <si>
    <t>Fin &amp; Feather in Iowa City, Iowa</t>
  </si>
  <si>
    <t>.38-caliber Taurus revolver</t>
  </si>
  <si>
    <t>http://www.nytimes.com/1991/11/03/us/gunman-in-iowa-wrote-of-plans-in-five-letters.html?pagewanted=all&amp;src=pm; http://thegazette.com/2011/11/01/gang-lu-shootings-at-ui-remembered-20-years-later/; http://www.nytimes.com/1991/11/04/us/iowa-gunman-was-torn-by-academic-challenge.html?pagewanted=2&amp;src=pm</t>
  </si>
  <si>
    <r>
      <rPr>
        <u val="single"/>
        <sz val="12"/>
        <color indexed="14"/>
        <rFont val="Calibri"/>
      </rPr>
      <t>http://www.nytimes.com/1991/11/03/us/gunman-in-iowa-wrote-of-plans-in-five-letters.html?pagewanted=all&amp;src=pm</t>
    </r>
  </si>
  <si>
    <t>Killeen, Texas</t>
  </si>
  <si>
    <t>George Hennard, 35, drove his pickup truck into a Luby's cafeteria and opened fire before committing suicide.</t>
  </si>
  <si>
    <t>Acquaintances described him as troubled, unstable, combative, and misogynistic. He made convenience store employees "nervous."</t>
  </si>
  <si>
    <t>Mike's Gun Shop in Henderson, Nev.</t>
  </si>
  <si>
    <t>9mm Glock 17, 9mm Ruger P89 semiautomatic handguns</t>
  </si>
  <si>
    <t>http://www.nytimes.com/1991/10/18/us/portrait-of-texas-killer-impatient-and-troubled.html?pagewanted=all&amp;src=pm; http://www.kwtx.com/home/headlines/7048182.html; http://www.nytimes.com/1991/10/20/weekinreview/dead-23-texans-and-1-anti-gun-measure.html; http://www.vpc.org/studies/wgun911016.htm</t>
  </si>
  <si>
    <t>http://www.nytimes.com/1991/10/20/weekinreview/dead-23-texans-and-1-anti-gun-measure.html; http://www.nytimes.com/1991/10/18/us/portrait-of-texas-killer-impatient-and-troubled.html?pagewanted=all&amp;src=pm</t>
  </si>
  <si>
    <t>Jacksonville, Florida</t>
  </si>
  <si>
    <t>James Edward Pough, 42, opened fire at a General Motors Acceptance Corporation office before committing suicide. (The day prior, Pough killed a pimp and prostitute and injured two others. Those victims are not included in the mass murder count.)</t>
  </si>
  <si>
    <t>Police speculated he had a "grudge" against the people he killed. </t>
  </si>
  <si>
    <r>
      <rPr>
        <u val="single"/>
        <sz val="12"/>
        <color indexed="14"/>
        <rFont val="Calibri"/>
      </rPr>
      <t>http://www.nytimes.com/1990/06/20/us/hazy-records-helped-florida-gunman-buy-arms.html</t>
    </r>
  </si>
  <si>
    <t>Louisville, Kentucky</t>
  </si>
  <si>
    <t>Joseph T. Wesbecker, 47, gunned down eight people at his former workplace before committing suicide.</t>
  </si>
  <si>
    <t>Prior to the shooting, he had voluntarily checked into hospitals for mental problems at least twice and attempted suicide three times. </t>
  </si>
  <si>
    <t>AK-47 purchased from Tilford's Gun Sales in Louisville, Ky. </t>
  </si>
  <si>
    <r>
      <rPr>
        <b val="1"/>
        <u val="single"/>
        <sz val="12"/>
        <color indexed="14"/>
        <rFont val="Calibri"/>
      </rPr>
      <t>http://www.nytimes.com/1989/09/16/us/disturbed-past-of-killer-of-7-is-unraveled.html</t>
    </r>
  </si>
  <si>
    <t>Stockton, California</t>
  </si>
  <si>
    <t>Patrick Purdy, 26, an alcoholic with a police record, launched an assault at Cleveland Elementary School, where many young Southeast Asian immigrants were enrolled. Purdy killed himself with a shot to the head.</t>
  </si>
  <si>
    <t>He told a mental health professional he was "struggling to resist actions on thoughts which are destructive in nature." He also suffered from alcoholism. </t>
  </si>
  <si>
    <t>Sandy Trading Post in Sandy, Ore.; Hunter Loan and Jewelry Co. in Stockton, Calif.</t>
  </si>
  <si>
    <t>9mm Taurus semiautomatic handgun; AK-47 Chinese variant semiautomatic rifle</t>
  </si>
  <si>
    <t>http://www.recordnet.com/apps/pbcs.dll/article?AID=/20090118/A_NEWS/901170304; http://news.google.com/newspapers?id=N8IzAAAAIBAJ&amp;sjid=kDIHAAAAIBAJ&amp;pg=6930,6475926&amp;dq=patrick+purdy&amp;hl=en; http://www.time.com/time/magazine/article/0,9171,151105,00.html</t>
  </si>
  <si>
    <r>
      <rPr>
        <b val="1"/>
        <u val="single"/>
        <sz val="12"/>
        <color indexed="14"/>
        <rFont val="Calibri"/>
      </rPr>
      <t>http://www.recordnet.com/apps/pbcs.dll/article?AID=/20090118/A_NEWS/901170304</t>
    </r>
  </si>
  <si>
    <t>Sunnyvale, California</t>
  </si>
  <si>
    <t>Former ESL Incorporated employee Richard Farley, 39, gunned down seven people at his former workplace, after stalking and harassing a coworker he was romantically interested in. He was later arrested and now sits on death row at San Quentin.</t>
  </si>
  <si>
    <t>He stalked and harassed his colleague Laura Black for four years until she was granted a temporary restraining order aginst him. Before he was fired for his bizarre behavior, he was ordered to undergo psychological counseling. </t>
  </si>
  <si>
    <t>Various sporting goods and gun stores in Northern California</t>
  </si>
  <si>
    <t>http://articles.latimes.com/1988-02-18/news/mn-43514_1_mr-farley-richard-farley-sunnyvale-public-safety-department; http://news.google.com/newspapers?id=uqxAAAAAIBAJ&amp;sjid=sDIHAAAAIBAJ&amp;pg=2425,5898911&amp;dq=richard+farley+shooting&amp;hl=en; http://news.google.com/newspapers?id=FmYzAAAAIBAJ&amp;sjid=WzIHAAAAIBAJ&amp;pg=7028,576811&amp;dq=richard+farley+shooting&amp;hl=en</t>
  </si>
  <si>
    <t>http://books.google.com/books?id=JiQUkwBnzgYC&amp;pg=PA44&amp;lpg=PA44&amp;dq=richard+farley+ESL+psychological&amp;source=bl&amp;ots=PqxDlDtznK&amp;sig=K-p8vEN7M2AEdRC0KpxVHjXZN7M&amp;hl=en#v=onepage&amp;q=richard%20farley%20ESL%20psychological&amp;f=false; http://caselaw.findlaw.com/ca-supreme-court/1295931.html</t>
  </si>
  <si>
    <t>Palm Bay, Florida</t>
  </si>
  <si>
    <t>Retired librarian William Cruse, 59, was paranoid neighbors gossiped that he was gay. He drove to a Publix supermarket, killing two Florida Tech students en route before opening fire outside and killing a woman. He then drove to a Winn-Dixie supermarket and killed three more, including two police officers. Cruse was arrested after taking a hostage and died on death row in 2009.</t>
  </si>
  <si>
    <t>He suffered from paranoid delusions. A judge found that he suffered from "extreme mental illness."</t>
  </si>
  <si>
    <t>Gun store in Norwood, Ohio; The Oaks Trading Post in Melbourne, Fla.</t>
  </si>
  <si>
    <t>Sturm, Ruger Mini-14 semiautomatic rifle; 20-gauge Winchester pump-action shotgun; .357 Ruger Blackhawk revolver</t>
  </si>
  <si>
    <r>
      <rPr>
        <u val="single"/>
        <sz val="12"/>
        <color indexed="14"/>
        <rFont val="Calibri"/>
      </rPr>
      <t>http://articles.latimes.com/1987-04-25/news/mn-990_1_palm-bay-police</t>
    </r>
  </si>
  <si>
    <t>(Supreme Court of Florida Document) http://www.murderpedia.org/male.C/images/cruse_william_b/op-74656.pdf</t>
  </si>
  <si>
    <t>Edmond, Oklahoma</t>
  </si>
  <si>
    <t>Postal worker Patrick Sherrill, 44, opened fire at a post office before committing suicide.</t>
  </si>
  <si>
    <t>Unclear </t>
  </si>
  <si>
    <t>He was worried he had inherited mental problems and rebuffed a pastor's suggestion he seek psychiatric counseling. His family members denied he had a history of mental illness.</t>
  </si>
  <si>
    <t>Issued by Oklahoma National Guard, where Sherrill served, for target competition </t>
  </si>
  <si>
    <t>.22-caliber, two .45-caliber Colt Model 1911-A1 semiautomatic handguns</t>
  </si>
  <si>
    <r>
      <rPr>
        <u val="single"/>
        <sz val="12"/>
        <color indexed="14"/>
        <rFont val="Calibri"/>
      </rPr>
      <t>http://news.google.com/newspapers?id=dm8aAAAAIBAJ&amp;sjid=pyoEAAAAIBAJ&amp;pg=2297,4870051&amp;dq=patrick+sherrill&amp;hl=en</t>
    </r>
  </si>
  <si>
    <r>
      <rPr>
        <u val="single"/>
        <sz val="12"/>
        <color indexed="14"/>
        <rFont val="Calibri"/>
      </rPr>
      <t>http://newsok.com/sherrill-feared-mental-illness-rejected/article/2177416</t>
    </r>
  </si>
  <si>
    <t>San Ysidro, California</t>
  </si>
  <si>
    <t>James Oliver Huberty, 41, opened fire in a McDonald's restaurant before he was shot dead by a police officer.</t>
  </si>
  <si>
    <t>The day before the shooting, he tried to make an appointment at a mental health clinic. </t>
  </si>
  <si>
    <t>9mm Browning P35 Hi-Power semiautomatic handgun; 9mm Israeli Military Industries Uzi Model A carbine semiautomatic rifle; 12-gauge Winchester 1200 pump-action shotgun</t>
  </si>
  <si>
    <t>http://www.utsandiego.com/san-ysidro-massacre/; http://www.vpc.org/studies/wgun840718.htm</t>
  </si>
  <si>
    <r>
      <rPr>
        <b val="1"/>
        <u val="single"/>
        <sz val="12"/>
        <color indexed="14"/>
        <rFont val="Calibri"/>
      </rPr>
      <t>http://www.nctimes.com/news/local/article_2ba4343e-7009-54ce-98df-79a23ff8d0d7.html</t>
    </r>
  </si>
  <si>
    <t>Abdelkrim Belachheb, 39, opened fire at an upscale nightclub after a woman rejected his advances. He was later arrested.</t>
  </si>
  <si>
    <t>During his last meal with his wife, he confessed he was depressed and had visited psychiatric hospitals in Belgium.</t>
  </si>
  <si>
    <t>Hines Boulevard Pawn Shop in Dallas, Texas</t>
  </si>
  <si>
    <t>9mm Smith &amp; Wesson 459 semiautomatic handgun</t>
  </si>
  <si>
    <t>http://books.google.com/books?id=Hr3OBwP-lbUC&amp;pg=PA38&amp;lpg=PA38&amp;dq=Abdelkrim+Belachheb+mental&amp;source=bl&amp;ots=D56pgdNnnl&amp;sig=grAT08P9HLfPoHVgwlXt8RfPHz0&amp;hl=en&amp;; http://www.nytimes.com/1984/06/30/us/6-die-in-dallas-club-as-enraged-man-fires-wildly.html; http://news.google.com/newspapers?id=gKQyAAAAIBAJ&amp;sjid=WO8FAAAAIBAJ&amp;pg=1236,2915759&amp;dq=abdelkrim+belachheb&amp;hl=en; http://books.google.com/books?id=Hr3OBwP-lbUC&amp;pg=PA67&amp;lpg=PA67&amp;dq=%22hine+pawnshop%22+gun&amp;source=bl&amp;ots=D55vgfTsnk&amp;sig=zDxr5nohKnNQWvLrUFmZGYQ5ar4&amp;hl=en&amp;sa=X&amp;ei=9WZSUN2FN-XZigKN-oGoCA&amp;ved=0CDcQ6AEwAA#v=onepage&amp;q=%22hine%20pawnshop%22%20gun&amp;f=false</t>
  </si>
  <si>
    <r>
      <rPr>
        <u val="single"/>
        <sz val="12"/>
        <color indexed="14"/>
        <rFont val="Calibri"/>
      </rPr>
      <t>http://books.google.com/books?id=Hr3OBwP-lbUC&amp;pg=PA67&amp;lpg=PA67&amp;dq=%22hine+pawnshop%22+gun&amp;source=bl&amp;ots=D55vgfTsnk&amp;sig=zDxr5nohKnNQWvLrUFmZGYQ5ar4&amp;hl=en&amp;sa=X&amp;ei=9WZSUN2FN-XZigKN-oGoCA&amp;ved=0CDcQ6AEwAA#v=onepage&amp;q=%22hine%20pawnshop%22%20gun&amp;f=false</t>
    </r>
  </si>
  <si>
    <t>Welding shop shooting</t>
  </si>
  <si>
    <t>Miami, Florida</t>
  </si>
  <si>
    <t>Junior high school teacher Carl Robert Brown, 51, opened fire inside a welding shop and was later shot dead by a witness as he fled the scene.</t>
  </si>
  <si>
    <t>His second wife left him because he refused to seek psychological help. He had become increasingly isolated. One former student said he was "off his rocker."</t>
  </si>
  <si>
    <t>Garcia Gun Center in Hialeah, Fla.</t>
  </si>
  <si>
    <t>One shotgun</t>
  </si>
  <si>
    <t>Mossberg 500 Persuader pump-action shotgun with pistol grip</t>
  </si>
  <si>
    <t>http://www.nytimes.com/1982/08/21/us/gunman-in-miami-kills-8-in-rampage.html; http://www.nytimes.com/1982/08/24/us/no-charges-planned-against-miami-man-who-shot-gunman.html; http://www.nytimes.com/1982/10/14/us/florida-city-rescinds-law-on-buying-guns.html</t>
  </si>
  <si>
    <r>
      <rPr>
        <u val="single"/>
        <sz val="12"/>
        <color indexed="14"/>
        <rFont val="Calibri"/>
      </rPr>
      <t>http://news.google.com/newspapers?id=uuYLAAAAIBAJ&amp;sjid=C1kDAAAAIBAJ&amp;pg=4879,1435085&amp;dq=carl+robert+brown</t>
    </r>
  </si>
  <si>
    <t>Before</t>
  </si>
  <si>
    <t>Four or more</t>
  </si>
  <si>
    <t>Six or more</t>
  </si>
  <si>
    <r>
      <rPr>
        <u val="single"/>
        <sz val="12"/>
        <color indexed="14"/>
        <rFont val="Calibri"/>
      </rPr>
      <t>http://articles.cnn.com/2000-01-21/us/kinkel.revisited_1_kip-kinkel-thurston-high-school-oregon-school-shooting?_s=PM:US</t>
    </r>
  </si>
  <si>
    <r>
      <rPr>
        <u val="single"/>
        <sz val="12"/>
        <color indexed="14"/>
        <rFont val="Calibri"/>
      </rPr>
      <t>http://www.vpc.org/studies/wgun980324.htm</t>
    </r>
  </si>
  <si>
    <r>
      <rPr>
        <u val="single"/>
        <sz val="12"/>
        <color indexed="14"/>
        <rFont val="Calibri"/>
      </rPr>
      <t>http://www.nytimes.com/1998/03/29/us/from-wild-talk-and-friendship-to-five-deaths-in-a-schoolyard.html?sec=&amp;spon=&amp;pagewanted=all</t>
    </r>
  </si>
  <si>
    <r>
      <rPr>
        <u val="single"/>
        <sz val="12"/>
        <color indexed="14"/>
        <rFont val="Calibri"/>
      </rPr>
      <t>http://www.nytimes.com/2000/04/11/us/hole-in-gun-control-law-lets-mentally-ill-through.html?pagewanted=all&amp;src=pm</t>
    </r>
  </si>
  <si>
    <r>
      <rPr>
        <u val="single"/>
        <sz val="12"/>
        <color indexed="14"/>
        <rFont val="Calibri"/>
      </rPr>
      <t>http://articles.latimes.com/1997/dec/20/news/mn-431</t>
    </r>
  </si>
  <si>
    <r>
      <rPr>
        <u val="single"/>
        <sz val="12"/>
        <color indexed="14"/>
        <rFont val="Calibri"/>
      </rPr>
      <t>http://articles.latimes.com/1994-06-22/news/mn-7137_1_air-force</t>
    </r>
  </si>
  <si>
    <t>Corrected</t>
  </si>
  <si>
    <r>
      <rPr>
        <b val="1"/>
        <u val="single"/>
        <sz val="12"/>
        <color indexed="13"/>
        <rFont val="Calibri"/>
      </rPr>
      <t>http://articles.sun-sentinel.com/1996-02-11/news/9602110026_1_beach-crew-maintenance-fort-lauderdale</t>
    </r>
  </si>
  <si>
    <r>
      <rPr>
        <b val="1"/>
        <u val="single"/>
        <sz val="12"/>
        <color indexed="13"/>
        <rFont val="Calibri"/>
      </rPr>
      <t>http://web.caller.com/2000/april/03/today/local_ne/4127.html</t>
    </r>
  </si>
  <si>
    <t>Old</t>
  </si>
  <si>
    <r>
      <rPr>
        <u val="single"/>
        <sz val="10"/>
        <color indexed="14"/>
        <rFont val="Calibri"/>
      </rPr>
      <t>http://articles.latimes.com/1997/dec/20/news/mn-431</t>
    </r>
  </si>
  <si>
    <r>
      <rPr>
        <b val="1"/>
        <u val="single"/>
        <sz val="10"/>
        <color indexed="14"/>
        <rFont val="Calibri"/>
      </rPr>
      <t>http://articles.sun-sentinel.com/1996-02-11/news/9602110026_1_beach-crew-maintenance-fort-lauderdale</t>
    </r>
  </si>
  <si>
    <r>
      <rPr>
        <b val="1"/>
        <u val="single"/>
        <sz val="10"/>
        <color indexed="14"/>
        <rFont val="Calibri"/>
      </rPr>
      <t>http://web.caller.com/2000/april/03/today/local_ne/4127.html</t>
    </r>
  </si>
  <si/>
  <si/>
  <si>
    <t>https://www.motherjones.com/politics/2012/12/mass-shootings-mother-jones-full-data/</t>
  </si>
  <si>
    <t>Number of attacks</t>
  </si>
  <si>
    <t>Number of Mass Public Shootings using Klaveras of 6 or more killed</t>
  </si>
  <si>
    <t xml:space="preserve"> with Assault Weapons</t>
  </si>
  <si>
    <t>with any firearm</t>
  </si>
  <si>
    <t>using Klaveras Definition of 6 or more killed</t>
  </si>
  <si>
    <r>
      <rPr>
        <sz val="12"/>
        <color indexed="8"/>
        <rFont val="Calibri"/>
      </rPr>
      <t>September 1984 to August 1994</t>
    </r>
  </si>
  <si>
    <r>
      <rPr>
        <sz val="12"/>
        <color indexed="8"/>
        <rFont val="Calibri"/>
      </rPr>
      <t>September 1994 to August 2004</t>
    </r>
  </si>
  <si>
    <r>
      <rPr>
        <sz val="12"/>
        <color indexed="8"/>
        <rFont val="Calibri"/>
      </rPr>
      <t>September 2004 to August 2014</t>
    </r>
  </si>
  <si>
    <t>Deaths associated with attacks</t>
  </si>
  <si>
    <t>Number of Mass Public Shootings using Traditional FBI Definition of 4 or more killed</t>
  </si>
  <si>
    <t>using Traditional FBI Definition of 4 or more killed</t>
  </si>
  <si>
    <t>Deaths for any firearm</t>
  </si>
  <si>
    <t>Assault Weapon, total deaths</t>
  </si>
  <si>
    <t>Assault Weapon with 6 or more killed</t>
  </si>
  <si>
    <t>Deaths for any firearm in cases where 6 or more killed</t>
  </si>
  <si>
    <t>Assault Weapon with 6 or more killed, Deaths total</t>
  </si>
  <si>
    <t>http://www.theguardian.com/us-news/2014/nov/01/washington-school-shootings-third-victim-dies</t>
  </si>
  <si>
    <t>http://www.cnn.com/2014/10/24/us/washington-school-shooting/index.html?hpt=hp_t1</t>
  </si>
  <si>
    <t>https://en.wikipedia.org/wiki/Marysville_Pilchuck_High_School_shooting</t>
  </si>
  <si>
    <t>Arvada</t>
  </si>
  <si>
    <t>Matthew Murray</t>
  </si>
  <si>
    <t>capacity unstated; Investigators said that Murray was armed with more than 1,000 rounds of ammunition when he went to the New Life Church.</t>
  </si>
  <si>
    <t>Matthew J. Murray was an American gunman who on December 9, 2007 killed four people in the Youth With A Mission and New Life Church shootings before taking his own life.</t>
  </si>
  <si>
    <t xml:space="preserve">He struggled with depression, took Prozac, and was seeing a therapist. </t>
  </si>
  <si>
    <t>pistols and rifle</t>
  </si>
  <si>
    <t>Semi-automatic pistol; AK-47 assault rifle XM15 .223-caliber semi-automatic rifle; Beretta .40-caliber semi-automatic pistol; Springfield Armory 9mm semi-automatic pistol</t>
  </si>
  <si>
    <r>
      <rPr>
        <b val="1"/>
        <sz val="10"/>
        <color indexed="8"/>
        <rFont val="Calibri"/>
      </rPr>
      <t>http://www.christianitytoday.com/gleanings/2007/december/five-killed-in-new-life-church-ywam-center-attacks.html?paging=off</t>
    </r>
  </si>
  <si>
    <t>http://en.wikipedia.org/wiki/2007_Colorado_YWAM_and_New_Life_shootings</t>
  </si>
  <si>
    <t>http://hsinvisiblechildren.org/when-homeschoolers-turn-violent/matthew-murray/</t>
  </si>
  <si>
    <t>http://serialkillersschoolshooters.tumblr.com/post/163595065282/2007-colorado-ywam-and-new-life-shootings</t>
  </si>
  <si>
    <r>
      <rPr>
        <b val="1"/>
        <sz val="10"/>
        <color indexed="8"/>
        <rFont val="Calibri"/>
      </rPr>
      <t>9 dead in </t>
    </r>
    <r>
      <rPr>
        <b val="1"/>
        <i val="1"/>
        <sz val="10"/>
        <color indexed="8"/>
        <rFont val="Calibri"/>
      </rPr>
      <t>gun rampage at shopping mall</t>
    </r>
  </si>
  <si>
    <t>Gunman in Rampage Had Been Certified to Be an Officer, State Authorities Say</t>
  </si>
  <si>
    <t>http://www.fairfaxunderground.com/forum/read/2/2531950.html</t>
  </si>
  <si>
    <t>Gunman reportedly stalked mall before mass killing</t>
  </si>
  <si>
    <t>http://www.nytimes.com/2006/10/03/us/03amish.html</t>
  </si>
  <si>
    <t>http://abcnews.go.com/US/amish-school-shooters-widow-marie-monville-remembers-tragedy/story?id=20417790</t>
  </si>
  <si>
    <t>KANSAS CITY SHOOTER 'ACTED WITH PURPOSE' PLANT WORKER SHOT 7; KILLED 5, THEN HIMSELF</t>
  </si>
  <si>
    <t>Houston</t>
  </si>
  <si>
    <t>Ki Yung Park</t>
  </si>
  <si>
    <t>at the Stop By Market No. 2 in northwest Houston/9889 Harwin Drive at South Gessner</t>
  </si>
  <si>
    <t>Shot his estranged wife at the Stop By Market No. 2 in northwest Houston, and then drove to 9889 Harwin Drive at South Gessner and killed a father, mother and daughter. Then turned his gun on himself.</t>
  </si>
  <si>
    <t xml:space="preserve">Friends of the Changs say Park had been behaving strangely lately and was suffering from mental problems. </t>
  </si>
  <si>
    <r>
      <rPr>
        <b val="1"/>
        <sz val="10"/>
        <color indexed="8"/>
        <rFont val="Calibri"/>
      </rPr>
      <t>http://murderpedia.org/male.P/p/park-ki-yung.htm</t>
    </r>
  </si>
  <si>
    <t>http://lubbockonline.com/stories/011001/upd_075-6273.shtml</t>
  </si>
  <si>
    <t>http://articles.latimes.com/2001/jan/10/news/mn-10586</t>
  </si>
  <si>
    <t>https://www.cbsnews.com/news/murder-charges-in-workplace-shooting/</t>
  </si>
  <si>
    <t>Pittsburgh</t>
  </si>
  <si>
    <t>Richard Scott BAUMHAMMERS</t>
  </si>
  <si>
    <t xml:space="preserve">at home/at the Beth El Congregation synagogue/at an Indian grocery store/at the Ya Fei Chinese Cuisine restaurant/at a karate school </t>
  </si>
  <si>
    <t xml:space="preserve">Recially related </t>
  </si>
  <si>
    <t>ethnically-motivated shooting leave five dead in four different locations / Baumhammers had been treated for mental illness since 1993, and had voluntarily admitted himself to a psychiatric ward at least twice.</t>
  </si>
  <si>
    <t>Baumhammers had been treated for mental illness since 1993, and had voluntarily admitted himself to a psychiatric ward at least twice.</t>
  </si>
  <si>
    <t>a .357- caliber handgun</t>
  </si>
  <si>
    <t>http://murderpedia.org/male.B/b/baumhammers.htm</t>
  </si>
  <si>
    <t>http://www.wtae.com/article/photos-of-richard-baumhammers-victims/7399007</t>
  </si>
  <si>
    <t>FIVE SHOT DEAD IN PENNSYLVANIA RAMPAGE POLICE SAY THE KILLINGS WERE RACIALLY MOTIVATED</t>
  </si>
  <si>
    <t>http://www.sbclife.net/Articles/1999/11/sla2</t>
  </si>
  <si>
    <t>http://www.vpc.org/studies/wgun980324.htm</t>
  </si>
  <si>
    <r>
      <rPr>
        <u val="single"/>
        <sz val="10"/>
        <color indexed="14"/>
        <rFont val="Calibri"/>
      </rPr>
      <t>http://articles.sun-sentinel.com/1996-02-11/news/9602110026_1_beach-crew-maintenance-fort-lauderdale</t>
    </r>
  </si>
  <si>
    <r>
      <rPr>
        <u val="single"/>
        <sz val="10"/>
        <color indexed="14"/>
        <rFont val="Calibri"/>
      </rPr>
      <t>http://web.caller.com/2000/april/03/today/local_ne/4127.html</t>
    </r>
  </si>
</sst>
</file>

<file path=xl/styles.xml><?xml version="1.0" encoding="utf-8"?>
<styleSheet xmlns="http://schemas.openxmlformats.org/spreadsheetml/2006/main">
  <numFmts count="2">
    <numFmt numFmtId="0" formatCode="General"/>
    <numFmt numFmtId="59" formatCode="0.0%"/>
  </numFmts>
  <fonts count="67">
    <font>
      <sz val="12"/>
      <color indexed="8"/>
      <name val="Calibri"/>
    </font>
    <font>
      <sz val="12"/>
      <color indexed="8"/>
      <name val="Helvetica"/>
    </font>
    <font>
      <sz val="15"/>
      <color indexed="8"/>
      <name val="Calibri"/>
    </font>
    <font>
      <sz val="10"/>
      <color indexed="8"/>
      <name val="Verdana"/>
    </font>
    <font>
      <sz val="10"/>
      <color indexed="8"/>
      <name val="Arial"/>
    </font>
    <font>
      <sz val="11"/>
      <color indexed="11"/>
      <name val="Helvetica"/>
    </font>
    <font>
      <b val="1"/>
      <sz val="10"/>
      <color indexed="8"/>
      <name val="Calibri"/>
    </font>
    <font>
      <sz val="10"/>
      <color indexed="8"/>
      <name val="Calibri"/>
    </font>
    <font>
      <b val="1"/>
      <sz val="10"/>
      <color indexed="8"/>
      <name val="Verdana"/>
    </font>
    <font>
      <sz val="12"/>
      <color indexed="11"/>
      <name val="Arial"/>
    </font>
    <font>
      <b val="1"/>
      <sz val="10"/>
      <color indexed="12"/>
      <name val="Arial"/>
    </font>
    <font>
      <b val="1"/>
      <u val="single"/>
      <sz val="10"/>
      <color indexed="13"/>
      <name val="Calibri"/>
    </font>
    <font>
      <b val="1"/>
      <u val="single"/>
      <sz val="10"/>
      <color indexed="14"/>
      <name val="Calibri"/>
    </font>
    <font>
      <b val="1"/>
      <sz val="11"/>
      <color indexed="8"/>
      <name val="Verdana"/>
    </font>
    <font>
      <sz val="12"/>
      <color indexed="13"/>
      <name val="Calibri"/>
    </font>
    <font>
      <u val="single"/>
      <sz val="12"/>
      <color indexed="13"/>
      <name val="Calibri"/>
    </font>
    <font>
      <b val="1"/>
      <sz val="10"/>
      <color indexed="8"/>
      <name val="Arial"/>
    </font>
    <font>
      <u val="single"/>
      <sz val="10"/>
      <color indexed="14"/>
      <name val="Calibri"/>
    </font>
    <font>
      <b val="1"/>
      <sz val="12"/>
      <color indexed="14"/>
      <name val="Calibri"/>
    </font>
    <font>
      <b val="1"/>
      <sz val="12"/>
      <color indexed="8"/>
      <name val="Calibri"/>
    </font>
    <font>
      <b val="1"/>
      <u val="single"/>
      <sz val="12"/>
      <color indexed="14"/>
      <name val="Calibri"/>
    </font>
    <font>
      <sz val="12"/>
      <color indexed="15"/>
      <name val="Arial"/>
    </font>
    <font>
      <b val="1"/>
      <sz val="12"/>
      <color indexed="8"/>
      <name val="Arial"/>
    </font>
    <font>
      <i val="1"/>
      <sz val="14"/>
      <color indexed="13"/>
      <name val="Arial"/>
    </font>
    <font>
      <i val="1"/>
      <sz val="14"/>
      <color indexed="13"/>
      <name val="Calibri"/>
    </font>
    <font>
      <sz val="12"/>
      <color indexed="8"/>
      <name val="Arial"/>
    </font>
    <font>
      <sz val="13"/>
      <color indexed="8"/>
      <name val="Arial"/>
    </font>
    <font>
      <sz val="10"/>
      <color indexed="16"/>
      <name val="Arial"/>
    </font>
    <font>
      <sz val="10"/>
      <color indexed="17"/>
      <name val="Arial"/>
    </font>
    <font>
      <u val="single"/>
      <sz val="12"/>
      <color indexed="14"/>
      <name val="Calibri"/>
    </font>
    <font>
      <sz val="9"/>
      <color indexed="8"/>
      <name val="Arial"/>
    </font>
    <font>
      <sz val="10"/>
      <color indexed="11"/>
      <name val="Arial"/>
    </font>
    <font>
      <sz val="10"/>
      <color indexed="18"/>
      <name val="Arial"/>
    </font>
    <font>
      <sz val="8"/>
      <color indexed="8"/>
      <name val="Arial"/>
    </font>
    <font>
      <u val="single"/>
      <sz val="10"/>
      <color indexed="19"/>
      <name val="Arial"/>
    </font>
    <font>
      <b val="1"/>
      <sz val="14"/>
      <color indexed="8"/>
      <name val="Arial"/>
    </font>
    <font>
      <b val="1"/>
      <sz val="14"/>
      <color indexed="8"/>
      <name val="Calibri"/>
    </font>
    <font>
      <b val="1"/>
      <u val="single"/>
      <sz val="14"/>
      <color indexed="14"/>
      <name val="Calibri"/>
    </font>
    <font>
      <b val="1"/>
      <i val="1"/>
      <u val="single"/>
      <sz val="12"/>
      <color indexed="8"/>
      <name val="Calibri"/>
    </font>
    <font>
      <b val="1"/>
      <i val="1"/>
      <u val="single"/>
      <sz val="10"/>
      <color indexed="8"/>
      <name val="Arial"/>
    </font>
    <font>
      <b val="1"/>
      <i val="1"/>
      <u val="single"/>
      <sz val="14"/>
      <color indexed="8"/>
      <name val="Arial"/>
    </font>
    <font>
      <b val="1"/>
      <i val="1"/>
      <sz val="12"/>
      <color indexed="8"/>
      <name val="Calibri"/>
    </font>
    <font>
      <b val="1"/>
      <i val="1"/>
      <u val="single"/>
      <sz val="12"/>
      <color indexed="14"/>
      <name val="Calibri"/>
    </font>
    <font>
      <b val="1"/>
      <i val="1"/>
      <sz val="10"/>
      <color indexed="8"/>
      <name val="Arial"/>
    </font>
    <font>
      <b val="1"/>
      <i val="1"/>
      <sz val="14"/>
      <color indexed="8"/>
      <name val="Arial"/>
    </font>
    <font>
      <i val="1"/>
      <sz val="12"/>
      <color indexed="8"/>
      <name val="Calibri"/>
    </font>
    <font>
      <i val="1"/>
      <u val="single"/>
      <sz val="12"/>
      <color indexed="14"/>
      <name val="Calibri"/>
    </font>
    <font>
      <b val="1"/>
      <sz val="13"/>
      <color indexed="8"/>
      <name val="Arial"/>
    </font>
    <font>
      <sz val="12"/>
      <color indexed="14"/>
      <name val="Calibri"/>
    </font>
    <font>
      <b val="1"/>
      <sz val="12"/>
      <color indexed="13"/>
      <name val="Calibri"/>
    </font>
    <font>
      <b val="1"/>
      <u val="single"/>
      <sz val="12"/>
      <color indexed="13"/>
      <name val="Calibri"/>
    </font>
    <font>
      <sz val="10"/>
      <color indexed="14"/>
      <name val="Calibri"/>
    </font>
    <font>
      <sz val="12"/>
      <color indexed="14"/>
      <name val="Arial"/>
    </font>
    <font>
      <i val="1"/>
      <sz val="14"/>
      <color indexed="8"/>
      <name val="Arial"/>
    </font>
    <font>
      <i val="1"/>
      <sz val="14"/>
      <color indexed="8"/>
      <name val="Calibri"/>
    </font>
    <font>
      <i val="1"/>
      <sz val="14"/>
      <color indexed="14"/>
      <name val="Calibri"/>
    </font>
    <font>
      <sz val="14"/>
      <color indexed="8"/>
      <name val="Arial"/>
    </font>
    <font>
      <sz val="14"/>
      <color indexed="14"/>
      <name val="Arial"/>
    </font>
    <font>
      <i val="1"/>
      <sz val="14"/>
      <color indexed="14"/>
      <name val="Arial"/>
    </font>
    <font>
      <sz val="10"/>
      <color indexed="14"/>
      <name val="Arial"/>
    </font>
    <font>
      <b val="1"/>
      <sz val="12"/>
      <color indexed="14"/>
      <name val="Arial"/>
    </font>
    <font>
      <b val="1"/>
      <sz val="16"/>
      <color indexed="8"/>
      <name val="Calibri"/>
    </font>
    <font>
      <b val="1"/>
      <sz val="20"/>
      <color indexed="8"/>
      <name val="Calibri"/>
    </font>
    <font>
      <b val="1"/>
      <sz val="24"/>
      <color indexed="8"/>
      <name val="Calibri"/>
    </font>
    <font>
      <sz val="11"/>
      <color indexed="8"/>
      <name val="Verdana"/>
    </font>
    <font>
      <b val="1"/>
      <i val="1"/>
      <sz val="10"/>
      <color indexed="8"/>
      <name val="Calibri"/>
    </font>
    <font>
      <i val="1"/>
      <sz val="10"/>
      <color indexed="8"/>
      <name val="Calibri"/>
    </font>
  </fonts>
  <fills count="3">
    <fill>
      <patternFill patternType="none"/>
    </fill>
    <fill>
      <patternFill patternType="gray125"/>
    </fill>
    <fill>
      <patternFill patternType="solid">
        <fgColor indexed="9"/>
        <bgColor auto="1"/>
      </patternFill>
    </fill>
  </fills>
  <borders count="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right/>
      <top/>
      <bottom style="thin">
        <color indexed="10"/>
      </bottom>
      <diagonal/>
    </border>
  </borders>
  <cellStyleXfs count="1">
    <xf numFmtId="0" fontId="0" applyNumberFormat="0" applyFont="1" applyFill="0" applyBorder="0" applyAlignment="1" applyProtection="0">
      <alignment vertical="bottom"/>
    </xf>
  </cellStyleXfs>
  <cellXfs count="19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49" fontId="3" fillId="2" borderId="1" applyNumberFormat="1" applyFont="1" applyFill="1" applyBorder="1" applyAlignment="1" applyProtection="0">
      <alignment vertical="bottom"/>
    </xf>
    <xf numFmtId="14" fontId="3" fillId="2" borderId="1" applyNumberFormat="1" applyFont="1" applyFill="1" applyBorder="1" applyAlignment="1" applyProtection="0">
      <alignment vertical="bottom"/>
    </xf>
    <xf numFmtId="0" fontId="3" fillId="2" borderId="1" applyNumberFormat="1" applyFont="1" applyFill="1" applyBorder="1" applyAlignment="1" applyProtection="0">
      <alignment vertical="bottom"/>
    </xf>
    <xf numFmtId="49" fontId="4" fillId="2" borderId="1" applyNumberFormat="1" applyFont="1" applyFill="1" applyBorder="1" applyAlignment="1" applyProtection="0">
      <alignment vertical="bottom"/>
    </xf>
    <xf numFmtId="49" fontId="5" fillId="2" borderId="1" applyNumberFormat="1" applyFont="1" applyFill="1" applyBorder="1" applyAlignment="1" applyProtection="0">
      <alignment vertical="bottom"/>
    </xf>
    <xf numFmtId="0" fontId="4" fillId="2" borderId="1" applyNumberFormat="1" applyFont="1" applyFill="1" applyBorder="1" applyAlignment="1" applyProtection="0">
      <alignment vertical="bottom"/>
    </xf>
    <xf numFmtId="49" fontId="6" fillId="2" borderId="1" applyNumberFormat="1" applyFont="1" applyFill="1" applyBorder="1" applyAlignment="1" applyProtection="0">
      <alignment horizontal="left" vertical="center"/>
    </xf>
    <xf numFmtId="49" fontId="7" fillId="2" borderId="1" applyNumberFormat="1" applyFont="1" applyFill="1" applyBorder="1" applyAlignment="1" applyProtection="0">
      <alignment horizontal="left" vertical="bottom"/>
    </xf>
    <xf numFmtId="49" fontId="7" fillId="2" borderId="1" applyNumberFormat="1" applyFont="1" applyFill="1" applyBorder="1" applyAlignment="1" applyProtection="0">
      <alignment horizontal="left" vertical="center"/>
    </xf>
    <xf numFmtId="14" fontId="8" fillId="2" borderId="1" applyNumberFormat="1" applyFont="1" applyFill="1" applyBorder="1" applyAlignment="1" applyProtection="0">
      <alignment vertical="bottom"/>
    </xf>
    <xf numFmtId="49" fontId="8" fillId="2" borderId="1" applyNumberFormat="1" applyFont="1" applyFill="1" applyBorder="1" applyAlignment="1" applyProtection="0">
      <alignment vertical="bottom"/>
    </xf>
    <xf numFmtId="0" fontId="8" fillId="2" borderId="1" applyNumberFormat="1" applyFont="1" applyFill="1" applyBorder="1" applyAlignment="1" applyProtection="0">
      <alignment vertical="bottom"/>
    </xf>
    <xf numFmtId="49" fontId="6" fillId="2" borderId="1" applyNumberFormat="1" applyFont="1" applyFill="1" applyBorder="1" applyAlignment="1" applyProtection="0">
      <alignment horizontal="left" vertical="bottom"/>
    </xf>
    <xf numFmtId="49" fontId="9" fillId="2" borderId="1" applyNumberFormat="1" applyFont="1" applyFill="1" applyBorder="1" applyAlignment="1" applyProtection="0">
      <alignment vertical="bottom"/>
    </xf>
    <xf numFmtId="49" fontId="6" fillId="2" borderId="1" applyNumberFormat="1" applyFont="1" applyFill="1" applyBorder="1" applyAlignment="1" applyProtection="0">
      <alignment vertical="center"/>
    </xf>
    <xf numFmtId="0" fontId="6" fillId="2" borderId="1" applyNumberFormat="1" applyFont="1" applyFill="1" applyBorder="1" applyAlignment="1" applyProtection="0">
      <alignment horizontal="left" vertical="center"/>
    </xf>
    <xf numFmtId="0" fontId="0" applyNumberFormat="1" applyFont="1" applyFill="0" applyBorder="0" applyAlignment="1" applyProtection="0">
      <alignment vertical="bottom"/>
    </xf>
    <xf numFmtId="49" fontId="6" fillId="2" borderId="1" applyNumberFormat="1" applyFont="1" applyFill="1" applyBorder="1" applyAlignment="1" applyProtection="0">
      <alignment horizontal="center" vertical="center" wrapText="1"/>
    </xf>
    <xf numFmtId="49" fontId="11" fillId="2" borderId="1" applyNumberFormat="1" applyFont="1" applyFill="1" applyBorder="1" applyAlignment="1" applyProtection="0">
      <alignment horizontal="center" vertical="center" wrapText="1"/>
    </xf>
    <xf numFmtId="0" fontId="6" fillId="2" borderId="1" applyNumberFormat="1" applyFont="1" applyFill="1" applyBorder="1" applyAlignment="1" applyProtection="0">
      <alignment horizontal="center" vertical="center" wrapText="1"/>
    </xf>
    <xf numFmtId="0" fontId="11" fillId="2" borderId="1" applyNumberFormat="1" applyFont="1" applyFill="1" applyBorder="1" applyAlignment="1" applyProtection="0">
      <alignment horizontal="center" vertical="center" wrapText="1"/>
    </xf>
    <xf numFmtId="9" fontId="11" fillId="2" borderId="1" applyNumberFormat="1" applyFont="1" applyFill="1" applyBorder="1" applyAlignment="1" applyProtection="0">
      <alignment horizontal="center" vertical="center" wrapText="1"/>
    </xf>
    <xf numFmtId="0" fontId="6" fillId="2" borderId="1" applyNumberFormat="1" applyFont="1" applyFill="1" applyBorder="1" applyAlignment="1" applyProtection="0">
      <alignment horizontal="center" vertical="center"/>
    </xf>
    <xf numFmtId="9" fontId="6" fillId="2" borderId="1" applyNumberFormat="1" applyFont="1" applyFill="1" applyBorder="1" applyAlignment="1" applyProtection="0">
      <alignment horizontal="center" vertical="center"/>
    </xf>
    <xf numFmtId="0" fontId="6" fillId="2" borderId="1" applyNumberFormat="1" applyFont="1" applyFill="1" applyBorder="1" applyAlignment="1" applyProtection="0">
      <alignment horizontal="center" vertical="bottom"/>
    </xf>
    <xf numFmtId="0" fontId="6" fillId="2" borderId="1" applyNumberFormat="1" applyFont="1" applyFill="1" applyBorder="1" applyAlignment="1" applyProtection="0">
      <alignment horizontal="left" vertical="bottom"/>
    </xf>
    <xf numFmtId="49" fontId="6" fillId="2" borderId="1" applyNumberFormat="1" applyFont="1" applyFill="1" applyBorder="1" applyAlignment="1" applyProtection="0">
      <alignment horizontal="center" vertical="center"/>
    </xf>
    <xf numFmtId="49" fontId="6" fillId="2" borderId="1" applyNumberFormat="1" applyFont="1" applyFill="1" applyBorder="1" applyAlignment="1" applyProtection="0">
      <alignment horizontal="left" vertical="center" wrapText="1"/>
    </xf>
    <xf numFmtId="49" fontId="6" fillId="2" borderId="1" applyNumberFormat="1" applyFont="1" applyFill="1" applyBorder="1" applyAlignment="1" applyProtection="0">
      <alignment horizontal="center" vertical="bottom"/>
    </xf>
    <xf numFmtId="49" fontId="6" fillId="2" borderId="1" applyNumberFormat="1" applyFont="1" applyFill="1" applyBorder="1" applyAlignment="1" applyProtection="0">
      <alignment horizontal="left" vertical="bottom" wrapText="1"/>
    </xf>
    <xf numFmtId="49" fontId="13" fillId="2" borderId="1" applyNumberFormat="1" applyFont="1" applyFill="1" applyBorder="1" applyAlignment="1" applyProtection="0">
      <alignment vertical="bottom"/>
    </xf>
    <xf numFmtId="0" fontId="14" fillId="2" borderId="1" applyNumberFormat="1" applyFont="1" applyFill="1" applyBorder="1" applyAlignment="1" applyProtection="0">
      <alignment horizontal="left" vertical="bottom"/>
    </xf>
    <xf numFmtId="0" fontId="14" fillId="2" borderId="1" applyNumberFormat="1" applyFont="1" applyFill="1" applyBorder="1" applyAlignment="1" applyProtection="0">
      <alignment horizontal="left" vertical="center"/>
    </xf>
    <xf numFmtId="49" fontId="14" fillId="2" borderId="1" applyNumberFormat="1" applyFont="1" applyFill="1" applyBorder="1" applyAlignment="1" applyProtection="0">
      <alignment horizontal="left" vertical="center"/>
    </xf>
    <xf numFmtId="0" fontId="14" fillId="2" borderId="1" applyNumberFormat="1" applyFont="1" applyFill="1" applyBorder="1" applyAlignment="1" applyProtection="0">
      <alignment horizontal="center" vertical="center"/>
    </xf>
    <xf numFmtId="0" fontId="14" fillId="2" borderId="1" applyNumberFormat="1" applyFont="1" applyFill="1" applyBorder="1" applyAlignment="1" applyProtection="0">
      <alignment horizontal="center" vertical="bottom"/>
    </xf>
    <xf numFmtId="9" fontId="14" fillId="2" borderId="1" applyNumberFormat="1" applyFont="1" applyFill="1" applyBorder="1" applyAlignment="1" applyProtection="0">
      <alignment horizontal="center" vertical="center"/>
    </xf>
    <xf numFmtId="49" fontId="14" fillId="2" borderId="1" applyNumberFormat="1" applyFont="1" applyFill="1" applyBorder="1" applyAlignment="1" applyProtection="0">
      <alignment vertical="bottom"/>
    </xf>
    <xf numFmtId="0" fontId="4" fillId="2" borderId="1" applyNumberFormat="1" applyFont="1" applyFill="1" applyBorder="1" applyAlignment="1" applyProtection="0">
      <alignment horizontal="left" vertical="bottom"/>
    </xf>
    <xf numFmtId="0" fontId="0" fillId="2" borderId="1" applyNumberFormat="1" applyFont="1" applyFill="1" applyBorder="1" applyAlignment="1" applyProtection="0">
      <alignment horizontal="left" vertical="bottom"/>
    </xf>
    <xf numFmtId="49" fontId="0" fillId="2" borderId="1" applyNumberFormat="1" applyFont="1" applyFill="1" applyBorder="1" applyAlignment="1" applyProtection="0">
      <alignment vertical="bottom"/>
    </xf>
    <xf numFmtId="0" fontId="0" fillId="2" borderId="1" applyNumberFormat="1" applyFont="1" applyFill="1" applyBorder="1" applyAlignment="1" applyProtection="0">
      <alignment horizontal="center" vertical="bottom"/>
    </xf>
    <xf numFmtId="0" fontId="4" fillId="2" borderId="1" applyNumberFormat="1" applyFont="1" applyFill="1" applyBorder="1" applyAlignment="1" applyProtection="0">
      <alignment horizontal="center" vertical="bottom"/>
    </xf>
    <xf numFmtId="0" fontId="0" borderId="1" applyNumberFormat="0" applyFont="1" applyFill="0" applyBorder="1" applyAlignment="1" applyProtection="0">
      <alignment vertical="bottom"/>
    </xf>
    <xf numFmtId="0" fontId="7" fillId="2" borderId="1" applyNumberFormat="1" applyFont="1" applyFill="1" applyBorder="1" applyAlignment="1" applyProtection="0">
      <alignment horizontal="center" vertical="center"/>
    </xf>
    <xf numFmtId="49" fontId="16" fillId="2" borderId="1" applyNumberFormat="1" applyFont="1" applyFill="1" applyBorder="1" applyAlignment="1" applyProtection="0">
      <alignment vertical="bottom"/>
    </xf>
    <xf numFmtId="0" fontId="0" fillId="2" borderId="1" applyNumberFormat="1" applyFont="1" applyFill="1" applyBorder="1" applyAlignment="1" applyProtection="0">
      <alignment vertical="bottom"/>
    </xf>
    <xf numFmtId="49" fontId="7" fillId="2" borderId="1" applyNumberFormat="1" applyFont="1" applyFill="1" applyBorder="1" applyAlignment="1" applyProtection="0">
      <alignment vertical="bottom"/>
    </xf>
    <xf numFmtId="0" fontId="18" fillId="2" borderId="1" applyNumberFormat="1" applyFont="1" applyFill="1" applyBorder="1" applyAlignment="1" applyProtection="0">
      <alignment horizontal="left" vertical="bottom"/>
    </xf>
    <xf numFmtId="49" fontId="18" fillId="2" borderId="1" applyNumberFormat="1" applyFont="1" applyFill="1" applyBorder="1" applyAlignment="1" applyProtection="0">
      <alignment vertical="bottom"/>
    </xf>
    <xf numFmtId="0" fontId="18" fillId="2" borderId="1" applyNumberFormat="1" applyFont="1" applyFill="1" applyBorder="1" applyAlignment="1" applyProtection="0">
      <alignment horizontal="center" vertical="bottom"/>
    </xf>
    <xf numFmtId="0" fontId="18" fillId="2" borderId="1" applyNumberFormat="1" applyFont="1" applyFill="1" applyBorder="1" applyAlignment="1" applyProtection="0">
      <alignment horizontal="center" vertical="center"/>
    </xf>
    <xf numFmtId="49" fontId="19" fillId="2" borderId="1" applyNumberFormat="1" applyFont="1" applyFill="1" applyBorder="1" applyAlignment="1" applyProtection="0">
      <alignment vertical="bottom"/>
    </xf>
    <xf numFmtId="49" fontId="21" fillId="2" borderId="1" applyNumberFormat="1" applyFont="1" applyFill="1" applyBorder="1" applyAlignment="1" applyProtection="0">
      <alignment vertical="bottom"/>
    </xf>
    <xf numFmtId="0" fontId="7" fillId="2" borderId="1" applyNumberFormat="1" applyFont="1" applyFill="1" applyBorder="1" applyAlignment="1" applyProtection="0">
      <alignment vertical="bottom"/>
    </xf>
    <xf numFmtId="49" fontId="4" fillId="2" borderId="2" applyNumberFormat="1" applyFont="1" applyFill="1" applyBorder="1" applyAlignment="1" applyProtection="0">
      <alignment vertical="bottom"/>
    </xf>
    <xf numFmtId="0" fontId="7" fillId="2" borderId="1" applyNumberFormat="1" applyFont="1" applyFill="1" applyBorder="1" applyAlignment="1" applyProtection="0">
      <alignment horizontal="center" vertical="bottom"/>
    </xf>
    <xf numFmtId="49" fontId="4" fillId="2" borderId="3" applyNumberFormat="1" applyFont="1" applyFill="1" applyBorder="1" applyAlignment="1" applyProtection="0">
      <alignment vertical="bottom"/>
    </xf>
    <xf numFmtId="49" fontId="16" fillId="2" borderId="4" applyNumberFormat="1" applyFont="1" applyFill="1" applyBorder="1" applyAlignment="1" applyProtection="0">
      <alignment vertical="bottom"/>
    </xf>
    <xf numFmtId="0" fontId="0" borderId="5" applyNumberFormat="0" applyFont="1" applyFill="0" applyBorder="1" applyAlignment="1" applyProtection="0">
      <alignment vertical="bottom"/>
    </xf>
    <xf numFmtId="0" fontId="16" fillId="2" borderId="1" applyNumberFormat="1" applyFont="1" applyFill="1" applyBorder="1" applyAlignment="1" applyProtection="0">
      <alignment horizontal="left" vertical="bottom"/>
    </xf>
    <xf numFmtId="0" fontId="22" fillId="2" borderId="1" applyNumberFormat="1" applyFont="1" applyFill="1" applyBorder="1" applyAlignment="1" applyProtection="0">
      <alignment horizontal="left" vertical="bottom"/>
    </xf>
    <xf numFmtId="49" fontId="22" fillId="2" borderId="1" applyNumberFormat="1" applyFont="1" applyFill="1" applyBorder="1" applyAlignment="1" applyProtection="0">
      <alignment vertical="bottom"/>
    </xf>
    <xf numFmtId="0" fontId="22" fillId="2" borderId="1" applyNumberFormat="1" applyFont="1" applyFill="1" applyBorder="1" applyAlignment="1" applyProtection="0">
      <alignment horizontal="center" vertical="bottom"/>
    </xf>
    <xf numFmtId="0" fontId="16" fillId="2" borderId="1" applyNumberFormat="1" applyFont="1" applyFill="1" applyBorder="1" applyAlignment="1" applyProtection="0">
      <alignment horizontal="center" vertical="bottom"/>
    </xf>
    <xf numFmtId="0" fontId="22" fillId="2" borderId="1" applyNumberFormat="1" applyFont="1" applyFill="1" applyBorder="1" applyAlignment="1" applyProtection="0">
      <alignment vertical="bottom"/>
    </xf>
    <xf numFmtId="0" fontId="16" fillId="2" borderId="1" applyNumberFormat="1" applyFont="1" applyFill="1" applyBorder="1" applyAlignment="1" applyProtection="0">
      <alignment horizontal="center" vertical="center"/>
    </xf>
    <xf numFmtId="49" fontId="16" fillId="2" borderId="3" applyNumberFormat="1" applyFont="1" applyFill="1" applyBorder="1" applyAlignment="1" applyProtection="0">
      <alignment vertical="bottom"/>
    </xf>
    <xf numFmtId="0" fontId="22" fillId="2" borderId="5" applyNumberFormat="1" applyFont="1" applyFill="1" applyBorder="1" applyAlignment="1" applyProtection="0">
      <alignment vertical="bottom"/>
    </xf>
    <xf numFmtId="49" fontId="0" fillId="2" borderId="1" applyNumberFormat="1" applyFont="1" applyFill="1" applyBorder="1" applyAlignment="1" applyProtection="0">
      <alignment horizontal="center" vertical="bottom"/>
    </xf>
    <xf numFmtId="0" fontId="23" fillId="2" borderId="1" applyNumberFormat="1" applyFont="1" applyFill="1" applyBorder="1" applyAlignment="1" applyProtection="0">
      <alignment horizontal="left" vertical="bottom"/>
    </xf>
    <xf numFmtId="0" fontId="24" fillId="2" borderId="1" applyNumberFormat="1" applyFont="1" applyFill="1" applyBorder="1" applyAlignment="1" applyProtection="0">
      <alignment horizontal="left" vertical="bottom"/>
    </xf>
    <xf numFmtId="49" fontId="24" fillId="2" borderId="1" applyNumberFormat="1" applyFont="1" applyFill="1" applyBorder="1" applyAlignment="1" applyProtection="0">
      <alignment vertical="bottom"/>
    </xf>
    <xf numFmtId="0" fontId="24" fillId="2" borderId="1" applyNumberFormat="1" applyFont="1" applyFill="1" applyBorder="1" applyAlignment="1" applyProtection="0">
      <alignment horizontal="center" vertical="bottom"/>
    </xf>
    <xf numFmtId="0" fontId="23" fillId="2" borderId="1" applyNumberFormat="1" applyFont="1" applyFill="1" applyBorder="1" applyAlignment="1" applyProtection="0">
      <alignment horizontal="center" vertical="bottom"/>
    </xf>
    <xf numFmtId="0" fontId="24" fillId="2" borderId="1" applyNumberFormat="1" applyFont="1" applyFill="1" applyBorder="1" applyAlignment="1" applyProtection="0">
      <alignment horizontal="center" vertical="center"/>
    </xf>
    <xf numFmtId="49" fontId="23" fillId="2" borderId="3" applyNumberFormat="1" applyFont="1" applyFill="1" applyBorder="1" applyAlignment="1" applyProtection="0">
      <alignment vertical="bottom"/>
    </xf>
    <xf numFmtId="49" fontId="23" fillId="2" borderId="4" applyNumberFormat="1" applyFont="1" applyFill="1" applyBorder="1" applyAlignment="1" applyProtection="0">
      <alignment vertical="bottom"/>
    </xf>
    <xf numFmtId="49" fontId="23" fillId="2" borderId="1" applyNumberFormat="1" applyFont="1" applyFill="1" applyBorder="1" applyAlignment="1" applyProtection="0">
      <alignment vertical="bottom"/>
    </xf>
    <xf numFmtId="49" fontId="25" fillId="2" borderId="1" applyNumberFormat="1" applyFont="1" applyFill="1" applyBorder="1" applyAlignment="1" applyProtection="0">
      <alignment vertical="bottom"/>
    </xf>
    <xf numFmtId="0" fontId="0" borderId="6" applyNumberFormat="0" applyFont="1" applyFill="0" applyBorder="1" applyAlignment="1" applyProtection="0">
      <alignment vertical="bottom"/>
    </xf>
    <xf numFmtId="0" fontId="0" applyNumberFormat="1" applyFont="1" applyFill="0" applyBorder="0" applyAlignment="1" applyProtection="0">
      <alignment vertical="bottom"/>
    </xf>
    <xf numFmtId="0" fontId="26" fillId="2" borderId="1" applyNumberFormat="1" applyFont="1" applyFill="1" applyBorder="1" applyAlignment="1" applyProtection="0">
      <alignment vertical="bottom"/>
    </xf>
    <xf numFmtId="0" fontId="16" fillId="2" borderId="1" applyNumberFormat="1" applyFont="1" applyFill="1" applyBorder="1" applyAlignment="1" applyProtection="0">
      <alignment vertical="bottom"/>
    </xf>
    <xf numFmtId="14" fontId="4" fillId="2" borderId="1" applyNumberFormat="1" applyFont="1" applyFill="1" applyBorder="1" applyAlignment="1" applyProtection="0">
      <alignment vertical="bottom"/>
    </xf>
    <xf numFmtId="49" fontId="27" fillId="2" borderId="1" applyNumberFormat="1" applyFont="1" applyFill="1" applyBorder="1" applyAlignment="1" applyProtection="0">
      <alignment vertical="bottom"/>
    </xf>
    <xf numFmtId="0" fontId="28" fillId="2" borderId="1" applyNumberFormat="1" applyFont="1" applyFill="1" applyBorder="1" applyAlignment="1" applyProtection="0">
      <alignment vertical="bottom"/>
    </xf>
    <xf numFmtId="0" fontId="30" fillId="2" borderId="1" applyNumberFormat="1" applyFont="1" applyFill="1" applyBorder="1" applyAlignment="1" applyProtection="0">
      <alignment vertical="bottom"/>
    </xf>
    <xf numFmtId="49" fontId="28" fillId="2" borderId="1" applyNumberFormat="1" applyFont="1" applyFill="1" applyBorder="1" applyAlignment="1" applyProtection="0">
      <alignment vertical="bottom"/>
    </xf>
    <xf numFmtId="49" fontId="31" fillId="2" borderId="1" applyNumberFormat="1" applyFont="1" applyFill="1" applyBorder="1" applyAlignment="1" applyProtection="0">
      <alignment vertical="bottom"/>
    </xf>
    <xf numFmtId="49" fontId="32" fillId="2" borderId="1" applyNumberFormat="1" applyFont="1" applyFill="1" applyBorder="1" applyAlignment="1" applyProtection="0">
      <alignment vertical="bottom"/>
    </xf>
    <xf numFmtId="0" fontId="31" fillId="2" borderId="1" applyNumberFormat="1" applyFont="1" applyFill="1" applyBorder="1" applyAlignment="1" applyProtection="0">
      <alignment vertical="bottom"/>
    </xf>
    <xf numFmtId="0" fontId="33" fillId="2" borderId="1" applyNumberFormat="1" applyFont="1" applyFill="1" applyBorder="1" applyAlignment="1" applyProtection="0">
      <alignment vertical="bottom"/>
    </xf>
    <xf numFmtId="49" fontId="34" fillId="2" borderId="1" applyNumberFormat="1" applyFont="1" applyFill="1" applyBorder="1" applyAlignment="1" applyProtection="0">
      <alignment vertical="bottom"/>
    </xf>
    <xf numFmtId="0" fontId="35" fillId="2" borderId="1" applyNumberFormat="1" applyFont="1" applyFill="1" applyBorder="1" applyAlignment="1" applyProtection="0">
      <alignment vertical="bottom"/>
    </xf>
    <xf numFmtId="49" fontId="35" fillId="2" borderId="1" applyNumberFormat="1" applyFont="1" applyFill="1" applyBorder="1" applyAlignment="1" applyProtection="0">
      <alignment vertical="bottom"/>
    </xf>
    <xf numFmtId="14" fontId="35" fillId="2" borderId="1" applyNumberFormat="1" applyFont="1" applyFill="1" applyBorder="1" applyAlignment="1" applyProtection="0">
      <alignment vertical="bottom"/>
    </xf>
    <xf numFmtId="49" fontId="36" fillId="2" borderId="1" applyNumberFormat="1" applyFont="1" applyFill="1" applyBorder="1" applyAlignment="1" applyProtection="0">
      <alignment vertical="bottom"/>
    </xf>
    <xf numFmtId="14" fontId="0" fillId="2" borderId="1" applyNumberFormat="1" applyFont="1" applyFill="1" applyBorder="1" applyAlignment="1" applyProtection="0">
      <alignment vertical="bottom"/>
    </xf>
    <xf numFmtId="0" fontId="38" fillId="2" borderId="1" applyNumberFormat="1" applyFont="1" applyFill="1" applyBorder="1" applyAlignment="1" applyProtection="0">
      <alignment vertical="bottom"/>
    </xf>
    <xf numFmtId="49" fontId="38" fillId="2" borderId="1" applyNumberFormat="1" applyFont="1" applyFill="1" applyBorder="1" applyAlignment="1" applyProtection="0">
      <alignment vertical="bottom"/>
    </xf>
    <xf numFmtId="14" fontId="38" fillId="2" borderId="1" applyNumberFormat="1" applyFont="1" applyFill="1" applyBorder="1" applyAlignment="1" applyProtection="0">
      <alignment vertical="bottom"/>
    </xf>
    <xf numFmtId="0" fontId="39" fillId="2" borderId="1" applyNumberFormat="1" applyFont="1" applyFill="1" applyBorder="1" applyAlignment="1" applyProtection="0">
      <alignment vertical="bottom"/>
    </xf>
    <xf numFmtId="0" fontId="40" fillId="2" borderId="1" applyNumberFormat="1" applyFont="1" applyFill="1" applyBorder="1" applyAlignment="1" applyProtection="0">
      <alignment vertical="bottom"/>
    </xf>
    <xf numFmtId="49" fontId="41" fillId="2" borderId="1" applyNumberFormat="1" applyFont="1" applyFill="1" applyBorder="1" applyAlignment="1" applyProtection="0">
      <alignment vertical="bottom"/>
    </xf>
    <xf numFmtId="0" fontId="19" fillId="2" borderId="1" applyNumberFormat="1" applyFont="1" applyFill="1" applyBorder="1" applyAlignment="1" applyProtection="0">
      <alignment vertical="bottom"/>
    </xf>
    <xf numFmtId="14" fontId="19" fillId="2" borderId="1" applyNumberFormat="1" applyFont="1" applyFill="1" applyBorder="1" applyAlignment="1" applyProtection="0">
      <alignment vertical="bottom"/>
    </xf>
    <xf numFmtId="0" fontId="41" fillId="2" borderId="1" applyNumberFormat="1" applyFont="1" applyFill="1" applyBorder="1" applyAlignment="1" applyProtection="0">
      <alignment vertical="bottom"/>
    </xf>
    <xf numFmtId="14" fontId="41" fillId="2" borderId="1" applyNumberFormat="1" applyFont="1" applyFill="1" applyBorder="1" applyAlignment="1" applyProtection="0">
      <alignment vertical="bottom"/>
    </xf>
    <xf numFmtId="0" fontId="43" fillId="2" borderId="1" applyNumberFormat="1" applyFont="1" applyFill="1" applyBorder="1" applyAlignment="1" applyProtection="0">
      <alignment vertical="bottom"/>
    </xf>
    <xf numFmtId="0" fontId="44" fillId="2" borderId="1" applyNumberFormat="1" applyFont="1" applyFill="1" applyBorder="1" applyAlignment="1" applyProtection="0">
      <alignment vertical="bottom"/>
    </xf>
    <xf numFmtId="0" fontId="45" fillId="2" borderId="1" applyNumberFormat="1" applyFont="1" applyFill="1" applyBorder="1" applyAlignment="1" applyProtection="0">
      <alignment vertical="bottom"/>
    </xf>
    <xf numFmtId="49" fontId="45" fillId="2" borderId="1" applyNumberFormat="1" applyFont="1" applyFill="1" applyBorder="1" applyAlignment="1" applyProtection="0">
      <alignment vertical="bottom"/>
    </xf>
    <xf numFmtId="14" fontId="45" fillId="2" borderId="1" applyNumberFormat="1" applyFont="1" applyFill="1" applyBorder="1" applyAlignment="1" applyProtection="0">
      <alignment vertical="bottom"/>
    </xf>
    <xf numFmtId="0" fontId="47" fillId="2" borderId="1" applyNumberFormat="1" applyFont="1" applyFill="1" applyBorder="1" applyAlignment="1" applyProtection="0">
      <alignment vertical="bottom"/>
    </xf>
    <xf numFmtId="14" fontId="16" fillId="2" borderId="1" applyNumberFormat="1" applyFont="1" applyFill="1" applyBorder="1" applyAlignment="1" applyProtection="0">
      <alignment vertical="bottom"/>
    </xf>
    <xf numFmtId="59" fontId="0" fillId="2" borderId="1" applyNumberFormat="1" applyFont="1" applyFill="1" applyBorder="1" applyAlignment="1" applyProtection="0">
      <alignment vertical="bottom"/>
    </xf>
    <xf numFmtId="0" fontId="0" applyNumberFormat="1" applyFont="1" applyFill="0" applyBorder="0" applyAlignment="1" applyProtection="0">
      <alignment vertical="bottom"/>
    </xf>
    <xf numFmtId="49" fontId="0" fillId="2" borderId="1" applyNumberFormat="1" applyFont="1" applyFill="1" applyBorder="1" applyAlignment="1" applyProtection="0">
      <alignment horizontal="center" vertical="center" wrapText="1"/>
    </xf>
    <xf numFmtId="49" fontId="15" fillId="2" borderId="1" applyNumberFormat="1" applyFont="1" applyFill="1" applyBorder="1" applyAlignment="1" applyProtection="0">
      <alignment horizontal="center" vertical="center" wrapText="1"/>
    </xf>
    <xf numFmtId="49" fontId="48" fillId="2" borderId="1" applyNumberFormat="1" applyFont="1" applyFill="1" applyBorder="1" applyAlignment="1" applyProtection="0">
      <alignment horizontal="center" vertical="center" wrapText="1"/>
    </xf>
    <xf numFmtId="0" fontId="0" fillId="2" borderId="1" applyNumberFormat="1" applyFont="1" applyFill="1" applyBorder="1" applyAlignment="1" applyProtection="0">
      <alignment horizontal="left" vertical="center"/>
    </xf>
    <xf numFmtId="49" fontId="0" fillId="2" borderId="1" applyNumberFormat="1" applyFont="1" applyFill="1" applyBorder="1" applyAlignment="1" applyProtection="0">
      <alignment horizontal="left" vertical="center"/>
    </xf>
    <xf numFmtId="49" fontId="0" fillId="2" borderId="1" applyNumberFormat="1" applyFont="1" applyFill="1" applyBorder="1" applyAlignment="1" applyProtection="0">
      <alignment horizontal="center" vertical="center"/>
    </xf>
    <xf numFmtId="0" fontId="0" fillId="2" borderId="1" applyNumberFormat="1" applyFont="1" applyFill="1" applyBorder="1" applyAlignment="1" applyProtection="0">
      <alignment horizontal="center" vertical="center"/>
    </xf>
    <xf numFmtId="0" fontId="48" fillId="2" borderId="1" applyNumberFormat="1" applyFont="1" applyFill="1" applyBorder="1" applyAlignment="1" applyProtection="0">
      <alignment horizontal="center" vertical="center"/>
    </xf>
    <xf numFmtId="9" fontId="0" fillId="2" borderId="1" applyNumberFormat="1" applyFont="1" applyFill="1" applyBorder="1" applyAlignment="1" applyProtection="0">
      <alignment horizontal="center" vertical="center"/>
    </xf>
    <xf numFmtId="0" fontId="48" fillId="2" borderId="1" applyNumberFormat="1" applyFont="1" applyFill="1" applyBorder="1" applyAlignment="1" applyProtection="0">
      <alignment horizontal="center" vertical="bottom"/>
    </xf>
    <xf numFmtId="0" fontId="49" fillId="2" borderId="1" applyNumberFormat="1" applyFont="1" applyFill="1" applyBorder="1" applyAlignment="1" applyProtection="0">
      <alignment horizontal="left" vertical="bottom"/>
    </xf>
    <xf numFmtId="49" fontId="49" fillId="2" borderId="1" applyNumberFormat="1" applyFont="1" applyFill="1" applyBorder="1" applyAlignment="1" applyProtection="0">
      <alignment vertical="bottom"/>
    </xf>
    <xf numFmtId="0" fontId="49" fillId="2" borderId="1" applyNumberFormat="1" applyFont="1" applyFill="1" applyBorder="1" applyAlignment="1" applyProtection="0">
      <alignment horizontal="center" vertical="bottom"/>
    </xf>
    <xf numFmtId="0" fontId="49" fillId="2" borderId="1" applyNumberFormat="1" applyFont="1" applyFill="1" applyBorder="1" applyAlignment="1" applyProtection="0">
      <alignment horizontal="center" vertical="center"/>
    </xf>
    <xf numFmtId="0" fontId="48" fillId="2" borderId="1" applyNumberFormat="1" applyFont="1" applyFill="1" applyBorder="1" applyAlignment="1" applyProtection="0">
      <alignment vertical="bottom"/>
    </xf>
    <xf numFmtId="0" fontId="7" fillId="2" borderId="1" applyNumberFormat="1" applyFont="1" applyFill="1" applyBorder="1" applyAlignment="1" applyProtection="0">
      <alignment horizontal="left" vertical="center"/>
    </xf>
    <xf numFmtId="49" fontId="7" fillId="2" borderId="1" applyNumberFormat="1" applyFont="1" applyFill="1" applyBorder="1" applyAlignment="1" applyProtection="0">
      <alignment horizontal="center" vertical="center"/>
    </xf>
    <xf numFmtId="0" fontId="51" fillId="2" borderId="1" applyNumberFormat="1" applyFont="1" applyFill="1" applyBorder="1" applyAlignment="1" applyProtection="0">
      <alignment horizontal="center" vertical="center"/>
    </xf>
    <xf numFmtId="9" fontId="7" fillId="2" borderId="1" applyNumberFormat="1" applyFont="1" applyFill="1" applyBorder="1" applyAlignment="1" applyProtection="0">
      <alignment horizontal="center" vertical="center"/>
    </xf>
    <xf numFmtId="0" fontId="7" fillId="2" borderId="1" applyNumberFormat="1" applyFont="1" applyFill="1" applyBorder="1" applyAlignment="1" applyProtection="0">
      <alignment horizontal="left" vertical="bottom"/>
    </xf>
    <xf numFmtId="0" fontId="19" fillId="2" borderId="1" applyNumberFormat="1" applyFont="1" applyFill="1" applyBorder="1" applyAlignment="1" applyProtection="0">
      <alignment horizontal="left" vertical="bottom"/>
    </xf>
    <xf numFmtId="0" fontId="19" fillId="2" borderId="1" applyNumberFormat="1" applyFont="1" applyFill="1" applyBorder="1" applyAlignment="1" applyProtection="0">
      <alignment horizontal="center" vertical="bottom"/>
    </xf>
    <xf numFmtId="49" fontId="6" fillId="2" borderId="1" applyNumberFormat="1" applyFont="1" applyFill="1" applyBorder="1" applyAlignment="1" applyProtection="0">
      <alignment vertical="bottom"/>
    </xf>
    <xf numFmtId="0" fontId="25" fillId="2" borderId="1" applyNumberFormat="1" applyFont="1" applyFill="1" applyBorder="1" applyAlignment="1" applyProtection="0">
      <alignment horizontal="left" vertical="bottom"/>
    </xf>
    <xf numFmtId="0" fontId="25" fillId="2" borderId="1" applyNumberFormat="1" applyFont="1" applyFill="1" applyBorder="1" applyAlignment="1" applyProtection="0">
      <alignment horizontal="center" vertical="bottom"/>
    </xf>
    <xf numFmtId="0" fontId="25" fillId="2" borderId="1" applyNumberFormat="1" applyFont="1" applyFill="1" applyBorder="1" applyAlignment="1" applyProtection="0">
      <alignment vertical="bottom"/>
    </xf>
    <xf numFmtId="0" fontId="25" fillId="2" borderId="1" applyNumberFormat="1" applyFont="1" applyFill="1" applyBorder="1" applyAlignment="1" applyProtection="0">
      <alignment horizontal="center" vertical="center"/>
    </xf>
    <xf numFmtId="0" fontId="52" fillId="2" borderId="1" applyNumberFormat="1" applyFont="1" applyFill="1" applyBorder="1" applyAlignment="1" applyProtection="0">
      <alignment horizontal="center" vertical="bottom"/>
    </xf>
    <xf numFmtId="0" fontId="53" fillId="2" borderId="1" applyNumberFormat="1" applyFont="1" applyFill="1" applyBorder="1" applyAlignment="1" applyProtection="0">
      <alignment horizontal="left" vertical="bottom"/>
    </xf>
    <xf numFmtId="0" fontId="54" fillId="2" borderId="1" applyNumberFormat="1" applyFont="1" applyFill="1" applyBorder="1" applyAlignment="1" applyProtection="0">
      <alignment horizontal="left" vertical="bottom"/>
    </xf>
    <xf numFmtId="49" fontId="54" fillId="2" borderId="1" applyNumberFormat="1" applyFont="1" applyFill="1" applyBorder="1" applyAlignment="1" applyProtection="0">
      <alignment vertical="bottom"/>
    </xf>
    <xf numFmtId="0" fontId="54" fillId="2" borderId="1" applyNumberFormat="1" applyFont="1" applyFill="1" applyBorder="1" applyAlignment="1" applyProtection="0">
      <alignment horizontal="center" vertical="bottom"/>
    </xf>
    <xf numFmtId="0" fontId="53" fillId="2" borderId="1" applyNumberFormat="1" applyFont="1" applyFill="1" applyBorder="1" applyAlignment="1" applyProtection="0">
      <alignment horizontal="center" vertical="bottom"/>
    </xf>
    <xf numFmtId="0" fontId="54" fillId="2" borderId="1" applyNumberFormat="1" applyFont="1" applyFill="1" applyBorder="1" applyAlignment="1" applyProtection="0">
      <alignment horizontal="center" vertical="center"/>
    </xf>
    <xf numFmtId="0" fontId="55" fillId="2" borderId="1" applyNumberFormat="1" applyFont="1" applyFill="1" applyBorder="1" applyAlignment="1" applyProtection="0">
      <alignment horizontal="center" vertical="bottom"/>
    </xf>
    <xf numFmtId="49" fontId="53" fillId="2" borderId="1" applyNumberFormat="1" applyFont="1" applyFill="1" applyBorder="1" applyAlignment="1" applyProtection="0">
      <alignment vertical="bottom"/>
    </xf>
    <xf numFmtId="49" fontId="53" fillId="2" borderId="2" applyNumberFormat="1" applyFont="1" applyFill="1" applyBorder="1" applyAlignment="1" applyProtection="0">
      <alignment vertical="bottom"/>
    </xf>
    <xf numFmtId="49" fontId="53" fillId="2" borderId="3" applyNumberFormat="1" applyFont="1" applyFill="1" applyBorder="1" applyAlignment="1" applyProtection="0">
      <alignment vertical="bottom"/>
    </xf>
    <xf numFmtId="49" fontId="44" fillId="2" borderId="4" applyNumberFormat="1" applyFont="1" applyFill="1" applyBorder="1" applyAlignment="1" applyProtection="0">
      <alignment vertical="bottom"/>
    </xf>
    <xf numFmtId="0" fontId="56" fillId="2" borderId="1" applyNumberFormat="1" applyFont="1" applyFill="1" applyBorder="1" applyAlignment="1" applyProtection="0">
      <alignment horizontal="left" vertical="bottom"/>
    </xf>
    <xf numFmtId="49" fontId="56" fillId="2" borderId="1" applyNumberFormat="1" applyFont="1" applyFill="1" applyBorder="1" applyAlignment="1" applyProtection="0">
      <alignment vertical="bottom"/>
    </xf>
    <xf numFmtId="0" fontId="56" fillId="2" borderId="1" applyNumberFormat="1" applyFont="1" applyFill="1" applyBorder="1" applyAlignment="1" applyProtection="0">
      <alignment horizontal="center" vertical="bottom"/>
    </xf>
    <xf numFmtId="0" fontId="56" fillId="2" borderId="1" applyNumberFormat="1" applyFont="1" applyFill="1" applyBorder="1" applyAlignment="1" applyProtection="0">
      <alignment vertical="bottom"/>
    </xf>
    <xf numFmtId="0" fontId="56" fillId="2" borderId="1" applyNumberFormat="1" applyFont="1" applyFill="1" applyBorder="1" applyAlignment="1" applyProtection="0">
      <alignment horizontal="center" vertical="center"/>
    </xf>
    <xf numFmtId="0" fontId="57" fillId="2" borderId="1" applyNumberFormat="1" applyFont="1" applyFill="1" applyBorder="1" applyAlignment="1" applyProtection="0">
      <alignment horizontal="center" vertical="bottom"/>
    </xf>
    <xf numFmtId="49" fontId="56" fillId="2" borderId="3" applyNumberFormat="1" applyFont="1" applyFill="1" applyBorder="1" applyAlignment="1" applyProtection="0">
      <alignment vertical="bottom"/>
    </xf>
    <xf numFmtId="49" fontId="56" fillId="2" borderId="4" applyNumberFormat="1" applyFont="1" applyFill="1" applyBorder="1" applyAlignment="1" applyProtection="0">
      <alignment vertical="bottom"/>
    </xf>
    <xf numFmtId="0" fontId="56" fillId="2" borderId="5" applyNumberFormat="1" applyFont="1" applyFill="1" applyBorder="1" applyAlignment="1" applyProtection="0">
      <alignment vertical="bottom"/>
    </xf>
    <xf numFmtId="49" fontId="53" fillId="2" borderId="4" applyNumberFormat="1" applyFont="1" applyFill="1" applyBorder="1" applyAlignment="1" applyProtection="0">
      <alignment vertical="bottom"/>
    </xf>
    <xf numFmtId="49" fontId="54" fillId="2" borderId="1" applyNumberFormat="1" applyFont="1" applyFill="1" applyBorder="1" applyAlignment="1" applyProtection="0">
      <alignment horizontal="center" vertical="bottom"/>
    </xf>
    <xf numFmtId="0" fontId="53" fillId="2" borderId="1" applyNumberFormat="1" applyFont="1" applyFill="1" applyBorder="1" applyAlignment="1" applyProtection="0">
      <alignment vertical="bottom"/>
    </xf>
    <xf numFmtId="0" fontId="53" fillId="2" borderId="1" applyNumberFormat="1" applyFont="1" applyFill="1" applyBorder="1" applyAlignment="1" applyProtection="0">
      <alignment horizontal="center" vertical="center"/>
    </xf>
    <xf numFmtId="0" fontId="58" fillId="2" borderId="1" applyNumberFormat="1" applyFont="1" applyFill="1" applyBorder="1" applyAlignment="1" applyProtection="0">
      <alignment horizontal="center" vertical="bottom"/>
    </xf>
    <xf numFmtId="0" fontId="53" fillId="2" borderId="5" applyNumberFormat="1" applyFont="1" applyFill="1" applyBorder="1" applyAlignment="1" applyProtection="0">
      <alignment vertical="bottom"/>
    </xf>
    <xf numFmtId="0" fontId="4" fillId="2" borderId="1" applyNumberFormat="1" applyFont="1" applyFill="1" applyBorder="1" applyAlignment="1" applyProtection="0">
      <alignment horizontal="center" vertical="center"/>
    </xf>
    <xf numFmtId="0" fontId="59" fillId="2" borderId="1" applyNumberFormat="1" applyFont="1" applyFill="1" applyBorder="1" applyAlignment="1" applyProtection="0">
      <alignment horizontal="center" vertical="bottom"/>
    </xf>
    <xf numFmtId="49" fontId="4" fillId="2" borderId="4" applyNumberFormat="1" applyFont="1" applyFill="1" applyBorder="1" applyAlignment="1" applyProtection="0">
      <alignment vertical="bottom"/>
    </xf>
    <xf numFmtId="0" fontId="4" fillId="2" borderId="5" applyNumberFormat="1" applyFont="1" applyFill="1" applyBorder="1" applyAlignment="1" applyProtection="0">
      <alignment vertical="bottom"/>
    </xf>
    <xf numFmtId="0" fontId="51" fillId="2" borderId="1" applyNumberFormat="1" applyFont="1" applyFill="1" applyBorder="1" applyAlignment="1" applyProtection="0">
      <alignment horizontal="center" vertical="bottom"/>
    </xf>
    <xf numFmtId="0" fontId="4" fillId="2" borderId="3" applyNumberFormat="1" applyFont="1" applyFill="1" applyBorder="1" applyAlignment="1" applyProtection="0">
      <alignment vertical="bottom"/>
    </xf>
    <xf numFmtId="0" fontId="16" fillId="2" borderId="4" applyNumberFormat="1" applyFont="1" applyFill="1" applyBorder="1" applyAlignment="1" applyProtection="0">
      <alignment vertical="bottom"/>
    </xf>
    <xf numFmtId="0" fontId="60" fillId="2" borderId="1" applyNumberFormat="1" applyFont="1" applyFill="1" applyBorder="1" applyAlignment="1" applyProtection="0">
      <alignment horizontal="center" vertical="bottom"/>
    </xf>
    <xf numFmtId="49" fontId="16" fillId="2" borderId="7"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49" fontId="7" fillId="2" borderId="1" applyNumberFormat="1" applyFont="1" applyFill="1" applyBorder="1" applyAlignment="1" applyProtection="0">
      <alignment horizontal="left" vertical="center" wrapText="1"/>
    </xf>
    <xf numFmtId="49" fontId="7" fillId="2" borderId="1" applyNumberFormat="1" applyFont="1" applyFill="1" applyBorder="1" applyAlignment="1" applyProtection="0">
      <alignment horizontal="center" vertical="bottom"/>
    </xf>
    <xf numFmtId="49" fontId="7" fillId="2" borderId="1" applyNumberFormat="1" applyFont="1" applyFill="1" applyBorder="1" applyAlignment="1" applyProtection="0">
      <alignment horizontal="left" vertical="bottom" wrapText="1"/>
    </xf>
    <xf numFmtId="49" fontId="64" fillId="2" borderId="1" applyNumberFormat="1" applyFont="1" applyFill="1" applyBorder="1" applyAlignment="1" applyProtection="0">
      <alignment vertical="bottom"/>
    </xf>
    <xf numFmtId="49" fontId="66" fillId="2" borderId="1" applyNumberFormat="1" applyFont="1" applyFill="1" applyBorder="1" applyAlignment="1" applyProtection="0">
      <alignment horizontal="left" vertical="center"/>
    </xf>
    <xf numFmtId="0" fontId="22" fillId="2" borderId="1" applyNumberFormat="1" applyFont="1" applyFill="1" applyBorder="1" applyAlignment="1" applyProtection="0">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333333"/>
      <rgbColor rgb="ff808080"/>
      <rgbColor rgb="ffff0000"/>
      <rgbColor rgb="ff0000ff"/>
      <rgbColor rgb="ff545454"/>
      <rgbColor rgb="ff111111"/>
      <rgbColor rgb="ff222222"/>
      <rgbColor rgb="ff262626"/>
      <rgbColor rgb="ff1155cc"/>
      <rgbColor rgb="ff878787"/>
      <rgbColor rgb="ff3e7fcd"/>
      <rgbColor rgb="ffd13f3b"/>
      <rgbColor rgb="ffa0c94a"/>
      <rgbColor rgb="ffdaffa3"/>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Shootings Before, During, and After the Federal Assault Weapons Ban
(Using Klarevas' Mass Shooting data)</a:t>
            </a:r>
          </a:p>
        </c:rich>
      </c:tx>
      <c:layout>
        <c:manualLayout>
          <c:xMode val="edge"/>
          <c:yMode val="edge"/>
          <c:x val="0"/>
          <c:y val="0"/>
          <c:w val="1"/>
          <c:h val="0.160443"/>
        </c:manualLayout>
      </c:layout>
      <c:overlay val="1"/>
      <c:spPr>
        <a:noFill/>
        <a:effectLst/>
      </c:spPr>
    </c:title>
    <c:autoTitleDeleted val="1"/>
    <c:plotArea>
      <c:layout>
        <c:manualLayout>
          <c:layoutTarget val="inner"/>
          <c:xMode val="edge"/>
          <c:yMode val="edge"/>
          <c:x val="0.0964029"/>
          <c:y val="0.160443"/>
          <c:w val="0.589986"/>
          <c:h val="0.779627"/>
        </c:manualLayout>
      </c:layout>
      <c:barChart>
        <c:barDir val="col"/>
        <c:grouping val="clustered"/>
        <c:varyColors val="0"/>
        <c:ser>
          <c:idx val="0"/>
          <c:order val="0"/>
          <c:tx>
            <c:strRef>
              <c:f>'Klaveras Data Tables'!$E$8</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Tables'!$F$6:$G$6</c:f>
              <c:strCache>
                <c:ptCount val="2"/>
                <c:pt idx="0">
                  <c:v>Number of Mass Public Shootings using Klaveras of 6 or more killed</c:v>
                </c:pt>
                <c:pt idx="1">
                  <c:v/>
                </c:pt>
              </c:strCache>
            </c:strRef>
          </c:cat>
          <c:val>
            <c:numRef>
              <c:f>'Klaveras Data Tables'!$F$8:$G$8</c:f>
              <c:numCache>
                <c:ptCount val="2"/>
                <c:pt idx="0">
                  <c:v>6.000000</c:v>
                </c:pt>
                <c:pt idx="1">
                  <c:v>19.000000</c:v>
                </c:pt>
              </c:numCache>
            </c:numRef>
          </c:val>
        </c:ser>
        <c:ser>
          <c:idx val="1"/>
          <c:order val="1"/>
          <c:tx>
            <c:strRef>
              <c:f>'Klaveras Data Tables'!$E$9</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Tables'!$F$6:$G$6</c:f>
              <c:strCache>
                <c:ptCount val="2"/>
                <c:pt idx="0">
                  <c:v>Number of Mass Public Shootings using Klaveras of 6 or more killed</c:v>
                </c:pt>
                <c:pt idx="1">
                  <c:v/>
                </c:pt>
              </c:strCache>
            </c:strRef>
          </c:cat>
          <c:val>
            <c:numRef>
              <c:f>'Klaveras Data Tables'!$F$9:$G$9</c:f>
              <c:numCache>
                <c:ptCount val="2"/>
                <c:pt idx="0">
                  <c:v>2.000000</c:v>
                </c:pt>
                <c:pt idx="1">
                  <c:v>12.000000</c:v>
                </c:pt>
              </c:numCache>
            </c:numRef>
          </c:val>
        </c:ser>
        <c:ser>
          <c:idx val="2"/>
          <c:order val="2"/>
          <c:tx>
            <c:strRef>
              <c:f>'Klaveras Data Tables'!$E$10</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Tables'!$F$6:$G$6</c:f>
              <c:strCache>
                <c:ptCount val="2"/>
                <c:pt idx="0">
                  <c:v>Number of Mass Public Shootings using Klaveras of 6 or more killed</c:v>
                </c:pt>
                <c:pt idx="1">
                  <c:v/>
                </c:pt>
              </c:strCache>
            </c:strRef>
          </c:cat>
          <c:val>
            <c:numRef>
              <c:f>'Klaveras Data Tables'!$F$10:$G$10</c:f>
              <c:numCache>
                <c:ptCount val="2"/>
                <c:pt idx="0">
                  <c:v>5.000000</c:v>
                </c:pt>
                <c:pt idx="1">
                  <c:v>35.000000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max val="40"/>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10"/>
        <c:minorUnit val="5"/>
      </c:valAx>
      <c:spPr>
        <a:solidFill>
          <a:srgbClr val="FFFFFF"/>
        </a:solidFill>
        <a:ln w="12700" cap="flat">
          <a:noFill/>
          <a:miter lim="400000"/>
        </a:ln>
        <a:effectLst/>
      </c:spPr>
    </c:plotArea>
    <c:legend>
      <c:legendPos val="r"/>
      <c:layout>
        <c:manualLayout>
          <c:xMode val="edge"/>
          <c:yMode val="edge"/>
          <c:x val="0.686389"/>
          <c:y val="0.329087"/>
          <c:w val="0.313611"/>
          <c:h val="0.132591"/>
        </c:manualLayout>
      </c:layout>
      <c:overlay val="1"/>
      <c:spPr>
        <a:noFill/>
        <a:ln w="12700" cap="flat">
          <a:noFill/>
          <a:miter lim="400000"/>
        </a:ln>
        <a:effectLst/>
      </c:spPr>
      <c:txPr>
        <a:bodyPr rot="0"/>
        <a:lstStyle/>
        <a:p>
          <a:pPr>
            <a:defRPr b="1" i="0" strike="noStrike" sz="16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10.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Public Shootings with Assault Weapons
(Using CPRC Mass Public Shooting data)</a:t>
            </a:r>
          </a:p>
        </c:rich>
      </c:tx>
      <c:layout>
        <c:manualLayout>
          <c:xMode val="edge"/>
          <c:yMode val="edge"/>
          <c:x val="0"/>
          <c:y val="0"/>
          <c:w val="0.661285"/>
          <c:h val="0.178134"/>
        </c:manualLayout>
      </c:layout>
      <c:overlay val="1"/>
      <c:spPr>
        <a:noFill/>
        <a:effectLst/>
      </c:spPr>
    </c:title>
    <c:autoTitleDeleted val="1"/>
    <c:plotArea>
      <c:layout>
        <c:manualLayout>
          <c:layoutTarget val="inner"/>
          <c:xMode val="edge"/>
          <c:yMode val="edge"/>
          <c:x val="0.0607989"/>
          <c:y val="0.178134"/>
          <c:w val="0.548581"/>
          <c:h val="0.764605"/>
        </c:manualLayout>
      </c:layout>
      <c:barChart>
        <c:barDir val="col"/>
        <c:grouping val="clustered"/>
        <c:varyColors val="0"/>
        <c:ser>
          <c:idx val="0"/>
          <c:order val="0"/>
          <c:tx>
            <c:strRef>
              <c:f>'CPRC Data Tables'!$K$7</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Tables'!$J$8:$J$10</c:f>
              <c:strCache>
                <c:ptCount val="3"/>
                <c:pt idx="0">
                  <c:v>September 1984 to August 1994</c:v>
                </c:pt>
                <c:pt idx="1">
                  <c:v>September 1994 to August 2004</c:v>
                </c:pt>
                <c:pt idx="2">
                  <c:v>September 2004 to August 2014</c:v>
                </c:pt>
              </c:strCache>
            </c:strRef>
          </c:cat>
          <c:val>
            <c:numRef>
              <c:f>'CPRC Data Tables'!$K$8:$K$10</c:f>
              <c:numCache>
                <c:ptCount val="3"/>
                <c:pt idx="0">
                  <c:v>0.222222</c:v>
                </c:pt>
                <c:pt idx="1">
                  <c:v>0.222222</c:v>
                </c:pt>
                <c:pt idx="2">
                  <c:v>0.238095</c:v>
                </c:pt>
              </c:numCache>
            </c:numRef>
          </c:val>
        </c:ser>
        <c:ser>
          <c:idx val="1"/>
          <c:order val="1"/>
          <c:tx>
            <c:strRef>
              <c:f>'CPRC Data Tables'!$L$7</c:f>
              <c:strCache>
                <c:ptCount val="1"/>
                <c:pt idx="0">
                  <c:v>using Traditional FBI Definition of 4 or more killed</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Tables'!$J$8:$J$10</c:f>
              <c:strCache>
                <c:ptCount val="3"/>
                <c:pt idx="0">
                  <c:v>September 1984 to August 1994</c:v>
                </c:pt>
                <c:pt idx="1">
                  <c:v>September 1994 to August 2004</c:v>
                </c:pt>
                <c:pt idx="2">
                  <c:v>September 2004 to August 2014</c:v>
                </c:pt>
              </c:strCache>
            </c:strRef>
          </c:cat>
          <c:val>
            <c:numRef>
              <c:f>'CPRC Data Tables'!$L$8:$L$10</c:f>
              <c:numCache>
                <c:ptCount val="3"/>
                <c:pt idx="0">
                  <c:v>0.222222</c:v>
                </c:pt>
                <c:pt idx="1">
                  <c:v>0.235294</c:v>
                </c:pt>
                <c:pt idx="2">
                  <c:v>0.181818</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6"/>
        <c:minorUnit val="0.03"/>
      </c:valAx>
      <c:spPr>
        <a:solidFill>
          <a:srgbClr val="FFFFFF"/>
        </a:solidFill>
        <a:ln w="12700" cap="flat">
          <a:noFill/>
          <a:miter lim="400000"/>
        </a:ln>
        <a:effectLst/>
      </c:spPr>
    </c:plotArea>
    <c:legend>
      <c:legendPos val="r"/>
      <c:layout>
        <c:manualLayout>
          <c:xMode val="edge"/>
          <c:yMode val="edge"/>
          <c:x val="0.607993"/>
          <c:y val="0.320459"/>
          <c:w val="0.392007"/>
          <c:h val="0.0820027"/>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11.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Public Shootings Before, During, and After the Federal Assault Weapons Ban
(Using CPRC Mass Public Shooting data)</a:t>
            </a:r>
          </a:p>
        </c:rich>
      </c:tx>
      <c:layout>
        <c:manualLayout>
          <c:xMode val="edge"/>
          <c:yMode val="edge"/>
          <c:x val="0"/>
          <c:y val="0"/>
          <c:w val="1"/>
          <c:h val="0.165552"/>
        </c:manualLayout>
      </c:layout>
      <c:overlay val="1"/>
      <c:spPr>
        <a:noFill/>
        <a:effectLst/>
      </c:spPr>
    </c:title>
    <c:autoTitleDeleted val="1"/>
    <c:plotArea>
      <c:layout>
        <c:manualLayout>
          <c:layoutTarget val="inner"/>
          <c:xMode val="edge"/>
          <c:yMode val="edge"/>
          <c:x val="0.161996"/>
          <c:y val="0.165552"/>
          <c:w val="0.573346"/>
          <c:h val="0.773007"/>
        </c:manualLayout>
      </c:layout>
      <c:barChart>
        <c:barDir val="col"/>
        <c:grouping val="clustered"/>
        <c:varyColors val="0"/>
        <c:ser>
          <c:idx val="0"/>
          <c:order val="0"/>
          <c:tx>
            <c:strRef>
              <c:f>'CPRC Data Tables'!$E$17</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Tables'!$F$17:$I$17</c:f>
              <c:numCache>
                <c:ptCount val="4"/>
                <c:pt idx="0">
                  <c:v>16.000000</c:v>
                </c:pt>
                <c:pt idx="1">
                  <c:v>90.000000</c:v>
                </c:pt>
                <c:pt idx="2">
                  <c:v>25.000000</c:v>
                </c:pt>
                <c:pt idx="3">
                  <c:v>128.000000</c:v>
                </c:pt>
              </c:numCache>
            </c:numRef>
          </c:val>
        </c:ser>
        <c:ser>
          <c:idx val="1"/>
          <c:order val="1"/>
          <c:tx>
            <c:strRef>
              <c:f>'CPRC Data Tables'!$E$18</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Tables'!$F$18:$I$18</c:f>
              <c:numCache>
                <c:ptCount val="4"/>
                <c:pt idx="0">
                  <c:v>20.000000</c:v>
                </c:pt>
                <c:pt idx="1">
                  <c:v>55.000000</c:v>
                </c:pt>
                <c:pt idx="2">
                  <c:v>28.000000</c:v>
                </c:pt>
                <c:pt idx="3">
                  <c:v>102.000000</c:v>
                </c:pt>
              </c:numCache>
            </c:numRef>
          </c:val>
        </c:ser>
        <c:ser>
          <c:idx val="2"/>
          <c:order val="2"/>
          <c:tx>
            <c:strRef>
              <c:f>'CPRC Data Tables'!$E$19</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Tables'!$F$19:$I$19</c:f>
              <c:numCache>
                <c:ptCount val="4"/>
                <c:pt idx="0">
                  <c:v>58.000000</c:v>
                </c:pt>
                <c:pt idx="1">
                  <c:v>210.000000</c:v>
                </c:pt>
                <c:pt idx="2">
                  <c:v>66.000000</c:v>
                </c:pt>
                <c:pt idx="3">
                  <c:v>273.000000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75"/>
        <c:minorUnit val="37.5"/>
      </c:valAx>
      <c:spPr>
        <a:solidFill>
          <a:srgbClr val="FFFFFF"/>
        </a:solidFill>
        <a:ln w="12700" cap="flat">
          <a:noFill/>
          <a:miter lim="400000"/>
        </a:ln>
        <a:effectLst/>
      </c:spPr>
    </c:plotArea>
    <c:legend>
      <c:legendPos val="r"/>
      <c:layout>
        <c:manualLayout>
          <c:xMode val="edge"/>
          <c:yMode val="edge"/>
          <c:x val="0.73684"/>
          <c:y val="0.260264"/>
          <c:w val="0.26316"/>
          <c:h val="0.118488"/>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1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Public Shooting Deaths Committed with Assault Weapons
(Using CPRC Mass Public Shooting data)</a:t>
            </a:r>
          </a:p>
        </c:rich>
      </c:tx>
      <c:layout>
        <c:manualLayout>
          <c:xMode val="edge"/>
          <c:yMode val="edge"/>
          <c:x val="0"/>
          <c:y val="0"/>
          <c:w val="0.853506"/>
          <c:h val="0.176062"/>
        </c:manualLayout>
      </c:layout>
      <c:overlay val="1"/>
      <c:spPr>
        <a:noFill/>
        <a:effectLst/>
      </c:spPr>
    </c:title>
    <c:autoTitleDeleted val="1"/>
    <c:plotArea>
      <c:layout>
        <c:manualLayout>
          <c:layoutTarget val="inner"/>
          <c:xMode val="edge"/>
          <c:yMode val="edge"/>
          <c:x val="0.0589289"/>
          <c:y val="0.176062"/>
          <c:w val="0.554891"/>
          <c:h val="0.767197"/>
        </c:manualLayout>
      </c:layout>
      <c:barChart>
        <c:barDir val="col"/>
        <c:grouping val="clustered"/>
        <c:varyColors val="0"/>
        <c:ser>
          <c:idx val="0"/>
          <c:order val="0"/>
          <c:tx>
            <c:strRef>
              <c:f>'CPRC Data Tables'!$K$16</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Tables'!$J$17:$J$19</c:f>
              <c:strCache>
                <c:ptCount val="3"/>
                <c:pt idx="0">
                  <c:v>September 1984 to August 1994</c:v>
                </c:pt>
                <c:pt idx="1">
                  <c:v>September 1994 to August 2004</c:v>
                </c:pt>
                <c:pt idx="2">
                  <c:v>September 2004 to August 2014</c:v>
                </c:pt>
              </c:strCache>
            </c:strRef>
          </c:cat>
          <c:val>
            <c:numRef>
              <c:f>'CPRC Data Tables'!$K$17:$K$19</c:f>
              <c:numCache>
                <c:ptCount val="3"/>
                <c:pt idx="0">
                  <c:v>0.177778</c:v>
                </c:pt>
                <c:pt idx="1">
                  <c:v>0.363636</c:v>
                </c:pt>
                <c:pt idx="2">
                  <c:v>0.276190</c:v>
                </c:pt>
              </c:numCache>
            </c:numRef>
          </c:val>
        </c:ser>
        <c:ser>
          <c:idx val="1"/>
          <c:order val="1"/>
          <c:tx>
            <c:strRef>
              <c:f>'CPRC Data Tables'!$L$16</c:f>
              <c:strCache>
                <c:ptCount val="1"/>
                <c:pt idx="0">
                  <c:v>using Traditional FBI Definition of 4 or more killed</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Tables'!$J$17:$J$19</c:f>
              <c:strCache>
                <c:ptCount val="3"/>
                <c:pt idx="0">
                  <c:v>September 1984 to August 1994</c:v>
                </c:pt>
                <c:pt idx="1">
                  <c:v>September 1994 to August 2004</c:v>
                </c:pt>
                <c:pt idx="2">
                  <c:v>September 2004 to August 2014</c:v>
                </c:pt>
              </c:strCache>
            </c:strRef>
          </c:cat>
          <c:val>
            <c:numRef>
              <c:f>'CPRC Data Tables'!$L$17:$L$19</c:f>
              <c:numCache>
                <c:ptCount val="3"/>
                <c:pt idx="0">
                  <c:v>0.195312</c:v>
                </c:pt>
                <c:pt idx="1">
                  <c:v>0.274510</c:v>
                </c:pt>
                <c:pt idx="2">
                  <c:v>0.241758</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95"/>
        <c:minorUnit val="0.0475"/>
      </c:valAx>
      <c:spPr>
        <a:solidFill>
          <a:srgbClr val="FFFFFF"/>
        </a:solidFill>
        <a:ln w="12700" cap="flat">
          <a:noFill/>
          <a:miter lim="400000"/>
        </a:ln>
        <a:effectLst/>
      </c:spPr>
    </c:plotArea>
    <c:legend>
      <c:legendPos val="r"/>
      <c:layout>
        <c:manualLayout>
          <c:xMode val="edge"/>
          <c:yMode val="edge"/>
          <c:x val="0.62005"/>
          <c:y val="0.328856"/>
          <c:w val="0.37995"/>
          <c:h val="0.0813399"/>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2.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Shootings with Assault Weapons
(Using Klarevas' Mass Shooting data )</a:t>
            </a:r>
          </a:p>
        </c:rich>
      </c:tx>
      <c:layout>
        <c:manualLayout>
          <c:xMode val="edge"/>
          <c:yMode val="edge"/>
          <c:x val="0.0284524"/>
          <c:y val="0"/>
          <c:w val="0.60308"/>
          <c:h val="0.178134"/>
        </c:manualLayout>
      </c:layout>
      <c:overlay val="1"/>
      <c:spPr>
        <a:noFill/>
        <a:effectLst/>
      </c:spPr>
    </c:title>
    <c:autoTitleDeleted val="1"/>
    <c:plotArea>
      <c:layout>
        <c:manualLayout>
          <c:layoutTarget val="inner"/>
          <c:xMode val="edge"/>
          <c:yMode val="edge"/>
          <c:x val="0.0632765"/>
          <c:y val="0.178134"/>
          <c:w val="0.573905"/>
          <c:h val="0.764605"/>
        </c:manualLayout>
      </c:layout>
      <c:barChart>
        <c:barDir val="col"/>
        <c:grouping val="clustered"/>
        <c:varyColors val="0"/>
        <c:ser>
          <c:idx val="0"/>
          <c:order val="0"/>
          <c:tx>
            <c:strRef>
              <c:f>'Klaveras Data Tables'!$I$7</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Tables'!$H$8:$H$10</c:f>
              <c:strCache>
                <c:ptCount val="3"/>
                <c:pt idx="0">
                  <c:v>September 1984 to August 1994</c:v>
                </c:pt>
                <c:pt idx="1">
                  <c:v>September 1994 to August 2004</c:v>
                </c:pt>
                <c:pt idx="2">
                  <c:v>September 2004 to August 2014</c:v>
                </c:pt>
              </c:strCache>
            </c:strRef>
          </c:cat>
          <c:val>
            <c:numRef>
              <c:f>'Klaveras Data Tables'!$I$8:$I$10</c:f>
              <c:numCache>
                <c:ptCount val="3"/>
                <c:pt idx="0">
                  <c:v>0.315789</c:v>
                </c:pt>
                <c:pt idx="1">
                  <c:v>0.166667</c:v>
                </c:pt>
                <c:pt idx="2">
                  <c:v>0.142857</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8"/>
        <c:minorUnit val="0.04"/>
      </c:valAx>
      <c:spPr>
        <a:solidFill>
          <a:srgbClr val="FFFFFF"/>
        </a:solidFill>
        <a:ln w="12700" cap="flat">
          <a:noFill/>
          <a:miter lim="400000"/>
        </a:ln>
        <a:effectLst/>
      </c:spPr>
    </c:plotArea>
    <c:legend>
      <c:legendPos val="r"/>
      <c:layout>
        <c:manualLayout>
          <c:xMode val="edge"/>
          <c:yMode val="edge"/>
          <c:x val="0.635731"/>
          <c:y val="0.320459"/>
          <c:w val="0.364269"/>
          <c:h val="0.0535014"/>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3.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Shooting Deaths Before, During, and After the Federal Assault Weapons Ban
(Using Klarevas' Mass Shooting data)</a:t>
            </a:r>
          </a:p>
        </c:rich>
      </c:tx>
      <c:layout>
        <c:manualLayout>
          <c:xMode val="edge"/>
          <c:yMode val="edge"/>
          <c:x val="0"/>
          <c:y val="0"/>
          <c:w val="1"/>
          <c:h val="0.165552"/>
        </c:manualLayout>
      </c:layout>
      <c:overlay val="1"/>
      <c:spPr>
        <a:noFill/>
        <a:effectLst/>
      </c:spPr>
    </c:title>
    <c:autoTitleDeleted val="1"/>
    <c:plotArea>
      <c:layout>
        <c:manualLayout>
          <c:layoutTarget val="inner"/>
          <c:xMode val="edge"/>
          <c:yMode val="edge"/>
          <c:x val="0.100604"/>
          <c:y val="0.165552"/>
          <c:w val="0.6142"/>
          <c:h val="0.773007"/>
        </c:manualLayout>
      </c:layout>
      <c:barChart>
        <c:barDir val="col"/>
        <c:grouping val="clustered"/>
        <c:varyColors val="0"/>
        <c:ser>
          <c:idx val="0"/>
          <c:order val="0"/>
          <c:tx>
            <c:strRef>
              <c:f>'Klaveras Data Tables'!$E$17</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Tables'!$F$15:$G$15</c:f>
              <c:strCache>
                <c:ptCount val="2"/>
                <c:pt idx="0">
                  <c:v>Number of Mass Public Shootings using Klaveras of 6 or more killed</c:v>
                </c:pt>
                <c:pt idx="1">
                  <c:v/>
                </c:pt>
              </c:strCache>
            </c:strRef>
          </c:cat>
          <c:val>
            <c:numRef>
              <c:f>'Klaveras Data Tables'!$F$17:$G$17</c:f>
              <c:numCache>
                <c:ptCount val="2"/>
                <c:pt idx="0">
                  <c:v>44.000000</c:v>
                </c:pt>
                <c:pt idx="1">
                  <c:v>155.000000</c:v>
                </c:pt>
              </c:numCache>
            </c:numRef>
          </c:val>
        </c:ser>
        <c:ser>
          <c:idx val="1"/>
          <c:order val="1"/>
          <c:tx>
            <c:strRef>
              <c:f>'Klaveras Data Tables'!$E$18</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Tables'!$F$15:$G$15</c:f>
              <c:strCache>
                <c:ptCount val="2"/>
                <c:pt idx="0">
                  <c:v>Number of Mass Public Shootings using Klaveras of 6 or more killed</c:v>
                </c:pt>
                <c:pt idx="1">
                  <c:v/>
                </c:pt>
              </c:strCache>
            </c:strRef>
          </c:cat>
          <c:val>
            <c:numRef>
              <c:f>'Klaveras Data Tables'!$F$18:$G$18</c:f>
              <c:numCache>
                <c:ptCount val="2"/>
                <c:pt idx="0">
                  <c:v>20.000000</c:v>
                </c:pt>
                <c:pt idx="1">
                  <c:v>89.000000</c:v>
                </c:pt>
              </c:numCache>
            </c:numRef>
          </c:val>
        </c:ser>
        <c:ser>
          <c:idx val="2"/>
          <c:order val="2"/>
          <c:tx>
            <c:strRef>
              <c:f>'Klaveras Data Tables'!$E$19</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Tables'!$F$15:$G$15</c:f>
              <c:strCache>
                <c:ptCount val="2"/>
                <c:pt idx="0">
                  <c:v>Number of Mass Public Shootings using Klaveras of 6 or more killed</c:v>
                </c:pt>
                <c:pt idx="1">
                  <c:v/>
                </c:pt>
              </c:strCache>
            </c:strRef>
          </c:cat>
          <c:val>
            <c:numRef>
              <c:f>'Klaveras Data Tables'!$F$19:$G$19</c:f>
              <c:numCache>
                <c:ptCount val="2"/>
                <c:pt idx="0">
                  <c:v>59.000000</c:v>
                </c:pt>
                <c:pt idx="1">
                  <c:v>309.000000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100"/>
        <c:minorUnit val="50"/>
      </c:valAx>
      <c:spPr>
        <a:solidFill>
          <a:srgbClr val="FFFFFF"/>
        </a:solidFill>
        <a:ln w="12700" cap="flat">
          <a:noFill/>
          <a:miter lim="400000"/>
        </a:ln>
        <a:effectLst/>
      </c:spPr>
    </c:plotArea>
    <c:legend>
      <c:legendPos val="r"/>
      <c:layout>
        <c:manualLayout>
          <c:xMode val="edge"/>
          <c:yMode val="edge"/>
          <c:x val="0.713763"/>
          <c:y val="0.260264"/>
          <c:w val="0.286237"/>
          <c:h val="0.118488"/>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4.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Shooting Deaths Committed with Assault Weapons
(Using Klarevas' Mass Shooting data)</a:t>
            </a:r>
          </a:p>
        </c:rich>
      </c:tx>
      <c:layout>
        <c:manualLayout>
          <c:xMode val="edge"/>
          <c:yMode val="edge"/>
          <c:x val="0"/>
          <c:y val="0"/>
          <c:w val="0.809039"/>
          <c:h val="0.176062"/>
        </c:manualLayout>
      </c:layout>
      <c:overlay val="1"/>
      <c:spPr>
        <a:noFill/>
        <a:effectLst/>
      </c:spPr>
    </c:title>
    <c:autoTitleDeleted val="1"/>
    <c:plotArea>
      <c:layout>
        <c:manualLayout>
          <c:layoutTarget val="inner"/>
          <c:xMode val="edge"/>
          <c:yMode val="edge"/>
          <c:x val="0.0615804"/>
          <c:y val="0.176062"/>
          <c:w val="0.582883"/>
          <c:h val="0.767197"/>
        </c:manualLayout>
      </c:layout>
      <c:barChart>
        <c:barDir val="col"/>
        <c:grouping val="clustered"/>
        <c:varyColors val="0"/>
        <c:ser>
          <c:idx val="0"/>
          <c:order val="0"/>
          <c:tx>
            <c:strRef>
              <c:f>'Klaveras Data Tables'!$I$16</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'Klaveras Data Tables'!$H$17:$H$19</c:f>
              <c:strCache>
                <c:ptCount val="3"/>
                <c:pt idx="0">
                  <c:v>September 1984 to August 1994</c:v>
                </c:pt>
                <c:pt idx="1">
                  <c:v>September 1994 to August 2004</c:v>
                </c:pt>
                <c:pt idx="2">
                  <c:v>September 2004 to August 2014</c:v>
                </c:pt>
              </c:strCache>
            </c:strRef>
          </c:cat>
          <c:val>
            <c:numRef>
              <c:f>'Klaveras Data Tables'!$I$17:$I$19</c:f>
              <c:numCache>
                <c:ptCount val="3"/>
                <c:pt idx="0">
                  <c:v>0.283871</c:v>
                </c:pt>
                <c:pt idx="1">
                  <c:v>0.224719</c:v>
                </c:pt>
                <c:pt idx="2">
                  <c:v>0.190939</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725"/>
        <c:minorUnit val="0.03625"/>
      </c:valAx>
      <c:spPr>
        <a:solidFill>
          <a:srgbClr val="FFFFFF"/>
        </a:solidFill>
        <a:ln w="12700" cap="flat">
          <a:noFill/>
          <a:miter lim="400000"/>
        </a:ln>
        <a:effectLst/>
      </c:spPr>
    </c:plotArea>
    <c:legend>
      <c:legendPos val="r"/>
      <c:layout>
        <c:manualLayout>
          <c:xMode val="edge"/>
          <c:yMode val="edge"/>
          <c:x val="0.645495"/>
          <c:y val="0.330617"/>
          <c:w val="0.354505"/>
          <c:h val="0.0531699"/>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5.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Public Shootings Before, During, and After the Federal Assault Weapons Ban
(Using Mother Jones' Mass Public Shooting data)</a:t>
            </a:r>
          </a:p>
        </c:rich>
      </c:tx>
      <c:layout>
        <c:manualLayout>
          <c:xMode val="edge"/>
          <c:yMode val="edge"/>
          <c:x val="0"/>
          <c:y val="0"/>
          <c:w val="1"/>
          <c:h val="0.171446"/>
        </c:manualLayout>
      </c:layout>
      <c:overlay val="1"/>
      <c:spPr>
        <a:noFill/>
        <a:effectLst/>
      </c:spPr>
    </c:title>
    <c:autoTitleDeleted val="1"/>
    <c:plotArea>
      <c:layout>
        <c:manualLayout>
          <c:layoutTarget val="inner"/>
          <c:xMode val="edge"/>
          <c:yMode val="edge"/>
          <c:x val="0.160001"/>
          <c:y val="0.171446"/>
          <c:w val="0.554791"/>
          <c:h val="0.765371"/>
        </c:manualLayout>
      </c:layout>
      <c:barChart>
        <c:barDir val="col"/>
        <c:grouping val="clustered"/>
        <c:varyColors val="0"/>
        <c:ser>
          <c:idx val="0"/>
          <c:order val="0"/>
          <c:tx>
            <c:strRef>
              <c:f>'Mother Jones Tables'!$E$8</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Tables'!$F$8:$I$8</c:f>
              <c:numCache>
                <c:ptCount val="4"/>
                <c:pt idx="0">
                  <c:v>3.000000</c:v>
                </c:pt>
                <c:pt idx="1">
                  <c:v>10.000000</c:v>
                </c:pt>
                <c:pt idx="2">
                  <c:v>4.000000</c:v>
                </c:pt>
                <c:pt idx="3">
                  <c:v>16.000000</c:v>
                </c:pt>
              </c:numCache>
            </c:numRef>
          </c:val>
        </c:ser>
        <c:ser>
          <c:idx val="1"/>
          <c:order val="1"/>
          <c:tx>
            <c:strRef>
              <c:f>'Mother Jones Tables'!$E$9</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Tables'!$F$9:$I$9</c:f>
              <c:numCache>
                <c:ptCount val="4"/>
                <c:pt idx="0">
                  <c:v>2.000000</c:v>
                </c:pt>
                <c:pt idx="1">
                  <c:v>8.000000</c:v>
                </c:pt>
                <c:pt idx="2">
                  <c:v>3.000000</c:v>
                </c:pt>
                <c:pt idx="3">
                  <c:v>15.000000</c:v>
                </c:pt>
              </c:numCache>
            </c:numRef>
          </c:val>
        </c:ser>
        <c:ser>
          <c:idx val="2"/>
          <c:order val="2"/>
          <c:tx>
            <c:strRef>
              <c:f>'Mother Jones Tables'!$E$10</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Tables'!$F$10:$I$10</c:f>
              <c:numCache>
                <c:ptCount val="4"/>
                <c:pt idx="0">
                  <c:v>4.000000</c:v>
                </c:pt>
                <c:pt idx="1">
                  <c:v>27.000000</c:v>
                </c:pt>
                <c:pt idx="2">
                  <c:v>4.000000</c:v>
                </c:pt>
                <c:pt idx="3">
                  <c:v>36.000000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max val="40"/>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10"/>
        <c:minorUnit val="5"/>
      </c:valAx>
      <c:spPr>
        <a:solidFill>
          <a:srgbClr val="FFFFFF"/>
        </a:solidFill>
        <a:ln w="12700" cap="flat">
          <a:noFill/>
          <a:miter lim="400000"/>
        </a:ln>
        <a:effectLst/>
      </c:spPr>
    </c:plotArea>
    <c:legend>
      <c:legendPos val="r"/>
      <c:layout>
        <c:manualLayout>
          <c:xMode val="edge"/>
          <c:yMode val="edge"/>
          <c:x val="0.705097"/>
          <c:y val="0.316794"/>
          <c:w val="0.294903"/>
          <c:h val="0.139969"/>
        </c:manualLayout>
      </c:layout>
      <c:overlay val="1"/>
      <c:spPr>
        <a:noFill/>
        <a:ln w="12700" cap="flat">
          <a:noFill/>
          <a:miter lim="400000"/>
        </a:ln>
        <a:effectLst/>
      </c:spPr>
      <c:txPr>
        <a:bodyPr rot="0"/>
        <a:lstStyle/>
        <a:p>
          <a:pPr>
            <a:defRPr b="1" i="0" strike="noStrike" sz="16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6.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Public Shootings with Assault Weapons
(Using Mother Jones' Mass Public Shooting data)</a:t>
            </a:r>
          </a:p>
        </c:rich>
      </c:tx>
      <c:layout>
        <c:manualLayout>
          <c:xMode val="edge"/>
          <c:yMode val="edge"/>
          <c:x val="0"/>
          <c:y val="0"/>
          <c:w val="0.661285"/>
          <c:h val="0.219166"/>
        </c:manualLayout>
      </c:layout>
      <c:overlay val="1"/>
      <c:spPr>
        <a:noFill/>
        <a:effectLst/>
      </c:spPr>
    </c:title>
    <c:autoTitleDeleted val="1"/>
    <c:plotArea>
      <c:layout>
        <c:manualLayout>
          <c:layoutTarget val="inner"/>
          <c:xMode val="edge"/>
          <c:yMode val="edge"/>
          <c:x val="0.0607989"/>
          <c:y val="0.219166"/>
          <c:w val="0.548581"/>
          <c:h val="0.725808"/>
        </c:manualLayout>
      </c:layout>
      <c:barChart>
        <c:barDir val="col"/>
        <c:grouping val="clustered"/>
        <c:varyColors val="0"/>
        <c:ser>
          <c:idx val="0"/>
          <c:order val="0"/>
          <c:tx>
            <c:strRef>
              <c:f>'Mother Jones Tables'!$K$7</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Tables'!$J$8:$J$10</c:f>
              <c:strCache>
                <c:ptCount val="3"/>
                <c:pt idx="0">
                  <c:v>September 1984 to August 1994</c:v>
                </c:pt>
                <c:pt idx="1">
                  <c:v>September 1994 to August 2004</c:v>
                </c:pt>
                <c:pt idx="2">
                  <c:v>September 2004 to August 2014</c:v>
                </c:pt>
              </c:strCache>
            </c:strRef>
          </c:cat>
          <c:val>
            <c:numRef>
              <c:f>'Mother Jones Tables'!$K$8:$K$10</c:f>
              <c:numCache>
                <c:ptCount val="3"/>
                <c:pt idx="0">
                  <c:v>0.300000</c:v>
                </c:pt>
                <c:pt idx="1">
                  <c:v>0.250000</c:v>
                </c:pt>
                <c:pt idx="2">
                  <c:v>0.148148</c:v>
                </c:pt>
              </c:numCache>
            </c:numRef>
          </c:val>
        </c:ser>
        <c:ser>
          <c:idx val="1"/>
          <c:order val="1"/>
          <c:tx>
            <c:strRef>
              <c:f>'Mother Jones Tables'!$L$7</c:f>
              <c:strCache>
                <c:ptCount val="1"/>
                <c:pt idx="0">
                  <c:v>using Traditional FBI Definition of 4 or more killed</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Tables'!$J$8:$J$10</c:f>
              <c:strCache>
                <c:ptCount val="3"/>
                <c:pt idx="0">
                  <c:v>September 1984 to August 1994</c:v>
                </c:pt>
                <c:pt idx="1">
                  <c:v>September 1994 to August 2004</c:v>
                </c:pt>
                <c:pt idx="2">
                  <c:v>September 2004 to August 2014</c:v>
                </c:pt>
              </c:strCache>
            </c:strRef>
          </c:cat>
          <c:val>
            <c:numRef>
              <c:f>'Mother Jones Tables'!$L$8:$L$10</c:f>
              <c:numCache>
                <c:ptCount val="3"/>
                <c:pt idx="0">
                  <c:v>0.250000</c:v>
                </c:pt>
                <c:pt idx="1">
                  <c:v>0.200000</c:v>
                </c:pt>
                <c:pt idx="2">
                  <c:v>0.111111</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75"/>
        <c:minorUnit val="0.0375"/>
      </c:valAx>
      <c:spPr>
        <a:solidFill>
          <a:srgbClr val="FFFFFF"/>
        </a:solidFill>
        <a:ln w="12700" cap="flat">
          <a:noFill/>
          <a:miter lim="400000"/>
        </a:ln>
        <a:effectLst/>
      </c:spPr>
    </c:plotArea>
    <c:legend>
      <c:legendPos val="r"/>
      <c:layout>
        <c:manualLayout>
          <c:xMode val="edge"/>
          <c:yMode val="edge"/>
          <c:x val="0.607993"/>
          <c:y val="0.354074"/>
          <c:w val="0.392007"/>
          <c:h val="0.0791568"/>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7.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Public Shooting Deaths Before, During, and After the Federal Assault Weapons Ban
(Using Mother Jones' Mass Public Shooting data)</a:t>
            </a:r>
          </a:p>
        </c:rich>
      </c:tx>
      <c:layout>
        <c:manualLayout>
          <c:xMode val="edge"/>
          <c:yMode val="edge"/>
          <c:x val="0"/>
          <c:y val="0"/>
          <c:w val="1"/>
          <c:h val="0.165552"/>
        </c:manualLayout>
      </c:layout>
      <c:overlay val="1"/>
      <c:spPr>
        <a:noFill/>
        <a:effectLst/>
      </c:spPr>
    </c:title>
    <c:autoTitleDeleted val="1"/>
    <c:plotArea>
      <c:layout>
        <c:manualLayout>
          <c:layoutTarget val="inner"/>
          <c:xMode val="edge"/>
          <c:yMode val="edge"/>
          <c:x val="0.160173"/>
          <c:y val="0.165552"/>
          <c:w val="0.591991"/>
          <c:h val="0.773007"/>
        </c:manualLayout>
      </c:layout>
      <c:barChart>
        <c:barDir val="col"/>
        <c:grouping val="clustered"/>
        <c:varyColors val="0"/>
        <c:ser>
          <c:idx val="0"/>
          <c:order val="0"/>
          <c:tx>
            <c:strRef>
              <c:f>'Mother Jones Tables'!$E$17</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Tables'!$F$17:$I$17</c:f>
              <c:numCache>
                <c:ptCount val="4"/>
                <c:pt idx="0">
                  <c:v>24.000000</c:v>
                </c:pt>
                <c:pt idx="1">
                  <c:v>98.000000</c:v>
                </c:pt>
                <c:pt idx="2">
                  <c:v>29.000000</c:v>
                </c:pt>
                <c:pt idx="3">
                  <c:v>125.000000</c:v>
                </c:pt>
              </c:numCache>
            </c:numRef>
          </c:val>
        </c:ser>
        <c:ser>
          <c:idx val="1"/>
          <c:order val="1"/>
          <c:tx>
            <c:strRef>
              <c:f>'Mother Jones Tables'!$E$18</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Tables'!$F$18:$I$18</c:f>
              <c:numCache>
                <c:ptCount val="4"/>
                <c:pt idx="0">
                  <c:v>20.000000</c:v>
                </c:pt>
                <c:pt idx="1">
                  <c:v>63.000000</c:v>
                </c:pt>
                <c:pt idx="2">
                  <c:v>25.000000</c:v>
                </c:pt>
                <c:pt idx="3">
                  <c:v>96.000000</c:v>
                </c:pt>
              </c:numCache>
            </c:numRef>
          </c:val>
        </c:ser>
        <c:ser>
          <c:idx val="2"/>
          <c:order val="2"/>
          <c:tx>
            <c:strRef>
              <c:f>'Mother Jones Tables'!$E$19</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Tables'!$F$15:$I$15</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'Mother Jones Tables'!$F$19:$I$19</c:f>
              <c:numCache>
                <c:ptCount val="4"/>
                <c:pt idx="0">
                  <c:v>54.000000</c:v>
                </c:pt>
                <c:pt idx="1">
                  <c:v>258.000000</c:v>
                </c:pt>
                <c:pt idx="2">
                  <c:v>54.000000</c:v>
                </c:pt>
                <c:pt idx="3">
                  <c:v>291.000000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75"/>
        <c:minorUnit val="37.5"/>
      </c:valAx>
      <c:spPr>
        <a:solidFill>
          <a:srgbClr val="FFFFFF"/>
        </a:solidFill>
        <a:ln w="12700" cap="flat">
          <a:noFill/>
          <a:miter lim="400000"/>
        </a:ln>
        <a:effectLst/>
      </c:spPr>
    </c:plotArea>
    <c:legend>
      <c:legendPos val="r"/>
      <c:layout>
        <c:manualLayout>
          <c:xMode val="edge"/>
          <c:yMode val="edge"/>
          <c:x val="0.736267"/>
          <c:y val="0.262211"/>
          <c:w val="0.263733"/>
          <c:h val="0.118488"/>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8.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400" u="none">
                <a:solidFill>
                  <a:srgbClr val="000000"/>
                </a:solidFill>
                <a:latin typeface="Calibri"/>
              </a:defRPr>
            </a:pPr>
            <a:r>
              <a:rPr b="1" i="0" strike="noStrike" sz="2400" u="none">
                <a:solidFill>
                  <a:srgbClr val="000000"/>
                </a:solidFill>
                <a:latin typeface="Calibri"/>
              </a:rPr>
              <a:t>Percent of Mass Public Shooting Deaths Committed with Assault Weapons
(Using Mother Jones' Mass Public Shooting data)</a:t>
            </a:r>
          </a:p>
        </c:rich>
      </c:tx>
      <c:layout>
        <c:manualLayout>
          <c:xMode val="edge"/>
          <c:yMode val="edge"/>
          <c:x val="0"/>
          <c:y val="0"/>
          <c:w val="0.849119"/>
          <c:h val="0.214772"/>
        </c:manualLayout>
      </c:layout>
      <c:overlay val="1"/>
      <c:spPr>
        <a:noFill/>
        <a:effectLst/>
      </c:spPr>
    </c:title>
    <c:autoTitleDeleted val="1"/>
    <c:plotArea>
      <c:layout>
        <c:manualLayout>
          <c:layoutTarget val="inner"/>
          <c:xMode val="edge"/>
          <c:yMode val="edge"/>
          <c:x val="0.0586261"/>
          <c:y val="0.214772"/>
          <c:w val="0.54176"/>
          <c:h val="0.730566"/>
        </c:manualLayout>
      </c:layout>
      <c:barChart>
        <c:barDir val="col"/>
        <c:grouping val="clustered"/>
        <c:varyColors val="0"/>
        <c:ser>
          <c:idx val="0"/>
          <c:order val="0"/>
          <c:tx>
            <c:strRef>
              <c:f>'Mother Jones Tables'!$K$16</c:f>
              <c:strCache>
                <c:ptCount val="1"/>
                <c:pt idx="0">
                  <c:v>using Klaveras Definition of 6 or more killed</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Tables'!$J$17:$J$19</c:f>
              <c:strCache>
                <c:ptCount val="3"/>
                <c:pt idx="0">
                  <c:v>September 1984 to August 1994</c:v>
                </c:pt>
                <c:pt idx="1">
                  <c:v>September 1994 to August 2004</c:v>
                </c:pt>
                <c:pt idx="2">
                  <c:v>September 2004 to August 2014</c:v>
                </c:pt>
              </c:strCache>
            </c:strRef>
          </c:cat>
          <c:val>
            <c:numRef>
              <c:f>'Mother Jones Tables'!$K$17:$K$19</c:f>
              <c:numCache>
                <c:ptCount val="3"/>
                <c:pt idx="0">
                  <c:v>0.244898</c:v>
                </c:pt>
                <c:pt idx="1">
                  <c:v>0.317460</c:v>
                </c:pt>
                <c:pt idx="2">
                  <c:v>0.209302</c:v>
                </c:pt>
              </c:numCache>
            </c:numRef>
          </c:val>
        </c:ser>
        <c:ser>
          <c:idx val="1"/>
          <c:order val="1"/>
          <c:tx>
            <c:strRef>
              <c:f>'Mother Jones Tables'!$L$16</c:f>
              <c:strCache>
                <c:ptCount val="1"/>
                <c:pt idx="0">
                  <c:v>using Traditional FBI Definition of 4 or more killed</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0.0%" sourceLinked="0"/>
            <c:txPr>
              <a:bodyPr/>
              <a:lstStyle/>
              <a:p>
                <a:pPr>
                  <a:defRPr b="1" i="0" strike="noStrike" sz="1400" u="none">
                    <a:solidFill>
                      <a:srgbClr val="000000"/>
                    </a:solidFill>
                    <a:latin typeface="Calibri"/>
                  </a:defRPr>
                </a:pPr>
              </a:p>
            </c:txPr>
            <c:dLblPos val="outEnd"/>
            <c:showLegendKey val="0"/>
            <c:showVal val="1"/>
            <c:showCatName val="0"/>
            <c:showSerName val="0"/>
            <c:showPercent val="0"/>
            <c:showBubbleSize val="0"/>
            <c:showLeaderLines val="0"/>
          </c:dLbls>
          <c:cat>
            <c:strRef>
              <c:f>'Mother Jones Tables'!$J$17:$J$19</c:f>
              <c:strCache>
                <c:ptCount val="3"/>
                <c:pt idx="0">
                  <c:v>September 1984 to August 1994</c:v>
                </c:pt>
                <c:pt idx="1">
                  <c:v>September 1994 to August 2004</c:v>
                </c:pt>
                <c:pt idx="2">
                  <c:v>September 2004 to August 2014</c:v>
                </c:pt>
              </c:strCache>
            </c:strRef>
          </c:cat>
          <c:val>
            <c:numRef>
              <c:f>'Mother Jones Tables'!$L$17:$L$19</c:f>
              <c:numCache>
                <c:ptCount val="3"/>
                <c:pt idx="0">
                  <c:v>0.232000</c:v>
                </c:pt>
                <c:pt idx="1">
                  <c:v>0.260417</c:v>
                </c:pt>
                <c:pt idx="2">
                  <c:v>0.185567</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0.08"/>
        <c:minorUnit val="0.04"/>
      </c:valAx>
      <c:spPr>
        <a:solidFill>
          <a:srgbClr val="FFFFFF"/>
        </a:solidFill>
        <a:ln w="12700" cap="flat">
          <a:noFill/>
          <a:miter lim="400000"/>
        </a:ln>
        <a:effectLst/>
      </c:spPr>
    </c:plotArea>
    <c:legend>
      <c:legendPos val="r"/>
      <c:layout>
        <c:manualLayout>
          <c:xMode val="edge"/>
          <c:yMode val="edge"/>
          <c:x val="0.622002"/>
          <c:y val="0.361772"/>
          <c:w val="0.377998"/>
          <c:h val="0.078693"/>
        </c:manualLayout>
      </c:layout>
      <c:overlay val="1"/>
      <c:spPr>
        <a:noFill/>
        <a:ln w="12700" cap="flat">
          <a:noFill/>
          <a:miter lim="400000"/>
        </a:ln>
        <a:effectLst/>
      </c:spPr>
      <c:txPr>
        <a:bodyPr rot="0"/>
        <a:lstStyle/>
        <a:p>
          <a:pPr>
            <a:defRPr b="1" i="0" strike="noStrike" sz="14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charts/chart9.xml><?xml version="1.0" encoding="utf-8"?>
<c:chartSpace xmlns:c="http://schemas.openxmlformats.org/drawingml/2006/chart" xmlns:a="http://schemas.openxmlformats.org/drawingml/2006/main" xmlns:r="http://schemas.openxmlformats.org/officeDocument/2006/relationships">
  <c:date1904 val="0"/>
  <c:roundedCorners val="0"/>
  <c:chart>
    <c:title>
      <c:tx>
        <c:rich>
          <a:bodyPr rot="0"/>
          <a:lstStyle/>
          <a:p>
            <a:pPr>
              <a:defRPr b="1" i="0" strike="noStrike" sz="2000" u="none">
                <a:solidFill>
                  <a:srgbClr val="000000"/>
                </a:solidFill>
                <a:latin typeface="Calibri"/>
              </a:defRPr>
            </a:pPr>
            <a:r>
              <a:rPr b="1" i="0" strike="noStrike" sz="2000" u="none">
                <a:solidFill>
                  <a:srgbClr val="000000"/>
                </a:solidFill>
                <a:latin typeface="Calibri"/>
              </a:rPr>
              <a:t>Changes in Number of Mass Public Shootings Before, During, and After the Federal Assault Weapons Ban
(Using CPRC Mass Public Shooting data)</a:t>
            </a:r>
          </a:p>
        </c:rich>
      </c:tx>
      <c:layout>
        <c:manualLayout>
          <c:xMode val="edge"/>
          <c:yMode val="edge"/>
          <c:x val="0"/>
          <c:y val="0"/>
          <c:w val="1"/>
          <c:h val="0.160443"/>
        </c:manualLayout>
      </c:layout>
      <c:overlay val="1"/>
      <c:spPr>
        <a:noFill/>
        <a:effectLst/>
      </c:spPr>
    </c:title>
    <c:autoTitleDeleted val="1"/>
    <c:plotArea>
      <c:layout>
        <c:manualLayout>
          <c:layoutTarget val="inner"/>
          <c:xMode val="edge"/>
          <c:yMode val="edge"/>
          <c:x val="0.159613"/>
          <c:y val="0.160443"/>
          <c:w val="0.553444"/>
          <c:h val="0.779627"/>
        </c:manualLayout>
      </c:layout>
      <c:barChart>
        <c:barDir val="col"/>
        <c:grouping val="clustered"/>
        <c:varyColors val="0"/>
        <c:ser>
          <c:idx val="0"/>
          <c:order val="0"/>
          <c:tx>
            <c:strRef>
              <c:f>'CPRC Data Tables'!$E$8</c:f>
              <c:strCache>
                <c:ptCount val="1"/>
                <c:pt idx="0">
                  <c:v>September 1984 to August 1994</c:v>
                </c:pt>
              </c:strCache>
            </c:strRef>
          </c:tx>
          <c:spPr>
            <a:gradFill flip="none" rotWithShape="1">
              <a:gsLst>
                <a:gs pos="0">
                  <a:srgbClr val="3F80CE"/>
                </a:gs>
                <a:gs pos="100000">
                  <a:schemeClr val="accent1">
                    <a:hueOff val="357503"/>
                    <a:satOff val="54545"/>
                    <a:lumOff val="29273"/>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Tables'!$F$8:$I$8</c:f>
              <c:numCache>
                <c:ptCount val="4"/>
                <c:pt idx="0">
                  <c:v>2.000000</c:v>
                </c:pt>
                <c:pt idx="1">
                  <c:v>9.000000</c:v>
                </c:pt>
                <c:pt idx="2">
                  <c:v>4.000000</c:v>
                </c:pt>
                <c:pt idx="3">
                  <c:v>18.000000</c:v>
                </c:pt>
              </c:numCache>
            </c:numRef>
          </c:val>
        </c:ser>
        <c:ser>
          <c:idx val="1"/>
          <c:order val="1"/>
          <c:tx>
            <c:strRef>
              <c:f>'CPRC Data Tables'!$E$9</c:f>
              <c:strCache>
                <c:ptCount val="1"/>
                <c:pt idx="0">
                  <c:v>September 1994 to August 2004</c:v>
                </c:pt>
              </c:strCache>
            </c:strRef>
          </c:tx>
          <c:spPr>
            <a:gradFill flip="none" rotWithShape="1">
              <a:gsLst>
                <a:gs pos="0">
                  <a:srgbClr val="D1403C"/>
                </a:gs>
                <a:gs pos="100000">
                  <a:schemeClr val="accent2">
                    <a:hueOff val="-39879"/>
                    <a:satOff val="52282"/>
                    <a:lumOff val="29251"/>
                  </a:schemeClr>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Tables'!$F$9:$I$9</c:f>
              <c:numCache>
                <c:ptCount val="4"/>
                <c:pt idx="0">
                  <c:v>2.000000</c:v>
                </c:pt>
                <c:pt idx="1">
                  <c:v>9.000000</c:v>
                </c:pt>
                <c:pt idx="2">
                  <c:v>4.000000</c:v>
                </c:pt>
                <c:pt idx="3">
                  <c:v>17.000000</c:v>
                </c:pt>
              </c:numCache>
            </c:numRef>
          </c:val>
        </c:ser>
        <c:ser>
          <c:idx val="2"/>
          <c:order val="2"/>
          <c:tx>
            <c:strRef>
              <c:f>'CPRC Data Tables'!$E$10</c:f>
              <c:strCache>
                <c:ptCount val="1"/>
                <c:pt idx="0">
                  <c:v>September 2004 to August 2014</c:v>
                </c:pt>
              </c:strCache>
            </c:strRef>
          </c:tx>
          <c:spPr>
            <a:gradFill flip="none" rotWithShape="1">
              <a:gsLst>
                <a:gs pos="0">
                  <a:srgbClr val="A0CA4A"/>
                </a:gs>
                <a:gs pos="100000">
                  <a:srgbClr val="DAFFA3"/>
                </a:gs>
              </a:gsLst>
              <a:lin ang="16200000" scaled="0"/>
            </a:gradFill>
            <a:ln w="12700" cap="flat">
              <a:noFill/>
              <a:miter lim="400000"/>
            </a:ln>
            <a:effectLst>
              <a:outerShdw sx="100000" sy="100000" kx="0" ky="0" algn="tl" rotWithShape="1" blurRad="38100" dist="23000" dir="5400000">
                <a:srgbClr val="000000">
                  <a:alpha val="35000"/>
                </a:srgbClr>
              </a:outerShdw>
            </a:effectLst>
          </c:spPr>
          <c:invertIfNegative val="0"/>
          <c:dLbls>
            <c:numFmt formatCode="General" sourceLinked="1"/>
            <c:txPr>
              <a:bodyPr/>
              <a:lstStyle/>
              <a:p>
                <a:pPr>
                  <a:defRPr b="1" i="0" strike="noStrike" sz="1600" u="none">
                    <a:solidFill>
                      <a:srgbClr val="000000"/>
                    </a:solidFill>
                    <a:latin typeface="Calibri"/>
                  </a:defRPr>
                </a:pPr>
              </a:p>
            </c:txPr>
            <c:dLblPos val="outEnd"/>
            <c:showLegendKey val="0"/>
            <c:showVal val="1"/>
            <c:showCatName val="0"/>
            <c:showSerName val="0"/>
            <c:showPercent val="0"/>
            <c:showBubbleSize val="0"/>
            <c:showLeaderLines val="0"/>
          </c:dLbls>
          <c:cat>
            <c:strRef>
              <c:f>'CPRC Data Tables'!$F$6:$I$6</c:f>
              <c:strCache>
                <c:ptCount val="4"/>
                <c:pt idx="0">
                  <c:v>Number of Mass Public Shootings using Klaveras of 6 or more killed</c:v>
                </c:pt>
                <c:pt idx="1">
                  <c:v/>
                </c:pt>
                <c:pt idx="2">
                  <c:v>Number of Mass Public Shootings using Traditional FBI Definition of 4 or more killed</c:v>
                </c:pt>
                <c:pt idx="3">
                  <c:v/>
                </c:pt>
              </c:strCache>
            </c:strRef>
          </c:cat>
          <c:val>
            <c:numRef>
              <c:f>'CPRC Data Tables'!$F$10:$I$10</c:f>
              <c:numCache>
                <c:ptCount val="4"/>
                <c:pt idx="0">
                  <c:v>5.000000</c:v>
                </c:pt>
                <c:pt idx="1">
                  <c:v>21.000000</c:v>
                </c:pt>
                <c:pt idx="2">
                  <c:v>6.000000</c:v>
                </c:pt>
                <c:pt idx="3">
                  <c:v>33.000000</c:v>
                </c:pt>
              </c:numCache>
            </c:numRef>
          </c:val>
        </c:ser>
        <c:gapWidth val="150"/>
        <c:overlap val="0"/>
        <c:axId val="2094734552"/>
        <c:axId val="2094734553"/>
      </c:barChart>
      <c:catAx>
        <c:axId val="2094734552"/>
        <c:scaling>
          <c:orientation val="minMax"/>
        </c:scaling>
        <c:delete val="0"/>
        <c:axPos val="b"/>
        <c:numFmt formatCode="General" sourceLinked="1"/>
        <c:majorTickMark val="out"/>
        <c:minorTickMark val="none"/>
        <c:tickLblPos val="low"/>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3"/>
        <c:crosses val="autoZero"/>
        <c:auto val="1"/>
        <c:lblAlgn val="ctr"/>
        <c:noMultiLvlLbl val="1"/>
      </c:catAx>
      <c:valAx>
        <c:axId val="2094734553"/>
        <c:scaling>
          <c:orientation val="minMax"/>
          <c:max val="40"/>
        </c:scaling>
        <c:delete val="0"/>
        <c:axPos val="l"/>
        <c:majorGridlines>
          <c:spPr>
            <a:ln w="12700" cap="flat">
              <a:solidFill>
                <a:srgbClr val="888888"/>
              </a:solidFill>
              <a:prstDash val="solid"/>
              <a:round/>
            </a:ln>
          </c:spPr>
        </c:majorGridlines>
        <c:numFmt formatCode="General" sourceLinked="1"/>
        <c:majorTickMark val="out"/>
        <c:minorTickMark val="none"/>
        <c:tickLblPos val="nextTo"/>
        <c:spPr>
          <a:ln w="12700" cap="flat">
            <a:solidFill>
              <a:srgbClr val="888888"/>
            </a:solidFill>
            <a:prstDash val="solid"/>
            <a:round/>
          </a:ln>
        </c:spPr>
        <c:txPr>
          <a:bodyPr rot="0"/>
          <a:lstStyle/>
          <a:p>
            <a:pPr>
              <a:defRPr b="1" i="0" strike="noStrike" sz="1400" u="none">
                <a:solidFill>
                  <a:srgbClr val="000000"/>
                </a:solidFill>
                <a:latin typeface="Calibri"/>
              </a:defRPr>
            </a:pPr>
          </a:p>
        </c:txPr>
        <c:crossAx val="2094734552"/>
        <c:crosses val="autoZero"/>
        <c:crossBetween val="between"/>
        <c:majorUnit val="10"/>
        <c:minorUnit val="5"/>
      </c:valAx>
      <c:spPr>
        <a:solidFill>
          <a:srgbClr val="FFFFFF"/>
        </a:solidFill>
        <a:ln w="12700" cap="flat">
          <a:noFill/>
          <a:miter lim="400000"/>
        </a:ln>
        <a:effectLst/>
      </c:spPr>
    </c:plotArea>
    <c:legend>
      <c:legendPos val="r"/>
      <c:layout>
        <c:manualLayout>
          <c:xMode val="edge"/>
          <c:yMode val="edge"/>
          <c:x val="0.705813"/>
          <c:y val="0.322488"/>
          <c:w val="0.294187"/>
          <c:h val="0.132591"/>
        </c:manualLayout>
      </c:layout>
      <c:overlay val="1"/>
      <c:spPr>
        <a:noFill/>
        <a:ln w="12700" cap="flat">
          <a:noFill/>
          <a:miter lim="400000"/>
        </a:ln>
        <a:effectLst/>
      </c:spPr>
      <c:txPr>
        <a:bodyPr rot="0"/>
        <a:lstStyle/>
        <a:p>
          <a:pPr>
            <a:defRPr b="1" i="0" strike="noStrike" sz="1600" u="none">
              <a:solidFill>
                <a:srgbClr val="000000"/>
              </a:solidFill>
              <a:latin typeface="Calibri"/>
            </a:defRPr>
          </a:pPr>
        </a:p>
      </c:txPr>
    </c:legend>
    <c:plotVisOnly val="1"/>
    <c:dispBlanksAs val="gap"/>
  </c:chart>
  <c:spPr>
    <a:solidFill>
      <a:srgbClr val="FFFFFF"/>
    </a:solidFill>
    <a:ln w="12700" cap="flat">
      <a:solidFill>
        <a:srgbClr val="888888"/>
      </a:solidFill>
      <a:prstDash val="solid"/>
      <a:round/>
    </a:ln>
    <a:effectLst/>
  </c:spPr>
</c:chartSpace>
</file>

<file path=xl/drawings/_rels/drawing1.xml.rels><?xml version="1.0" encoding="UTF-8" standalone="yes"?><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s>

</file>

<file path=xl/drawings/_rels/drawing2.xml.rels><?xml version="1.0" encoding="UTF-8" standalone="yes"?><Relationships xmlns="http://schemas.openxmlformats.org/package/2006/relationships"><Relationship Id="rId1" Type="http://schemas.openxmlformats.org/officeDocument/2006/relationships/chart" Target="../charts/chart5.xml"/><Relationship Id="rId2" Type="http://schemas.openxmlformats.org/officeDocument/2006/relationships/chart" Target="../charts/chart6.xml"/><Relationship Id="rId3" Type="http://schemas.openxmlformats.org/officeDocument/2006/relationships/chart" Target="../charts/chart7.xml"/><Relationship Id="rId4" Type="http://schemas.openxmlformats.org/officeDocument/2006/relationships/chart" Target="../charts/chart8.xml"/></Relationships>

</file>

<file path=xl/drawings/_rels/drawing3.xml.rels><?xml version="1.0" encoding="UTF-8" standalone="yes"?><Relationships xmlns="http://schemas.openxmlformats.org/package/2006/relationships"><Relationship Id="rId1" Type="http://schemas.openxmlformats.org/officeDocument/2006/relationships/chart" Target="../charts/chart9.xml"/><Relationship Id="rId2" Type="http://schemas.openxmlformats.org/officeDocument/2006/relationships/chart" Target="../charts/chart10.xml"/><Relationship Id="rId3" Type="http://schemas.openxmlformats.org/officeDocument/2006/relationships/chart" Target="../charts/chart11.xml"/><Relationship Id="rId4" Type="http://schemas.openxmlformats.org/officeDocument/2006/relationships/chart" Target="../charts/chart12.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5</xdr:col>
      <xdr:colOff>930974</xdr:colOff>
      <xdr:row>25</xdr:row>
      <xdr:rowOff>190500</xdr:rowOff>
    </xdr:from>
    <xdr:to>
      <xdr:col>7</xdr:col>
      <xdr:colOff>3359246</xdr:colOff>
      <xdr:row>61</xdr:row>
      <xdr:rowOff>60759</xdr:rowOff>
    </xdr:to>
    <xdr:graphicFrame>
      <xdr:nvGraphicFramePr>
        <xdr:cNvPr id="2" name="Chart 2"/>
        <xdr:cNvGraphicFramePr/>
      </xdr:nvGraphicFramePr>
      <xdr:xfrm>
        <a:off x="7712774" y="4952999"/>
        <a:ext cx="11419873" cy="672826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7</xdr:col>
      <xdr:colOff>4112750</xdr:colOff>
      <xdr:row>22</xdr:row>
      <xdr:rowOff>102250</xdr:rowOff>
    </xdr:from>
    <xdr:to>
      <xdr:col>16</xdr:col>
      <xdr:colOff>190948</xdr:colOff>
      <xdr:row>59</xdr:row>
      <xdr:rowOff>183232</xdr:rowOff>
    </xdr:to>
    <xdr:graphicFrame>
      <xdr:nvGraphicFramePr>
        <xdr:cNvPr id="3" name="Chart 3"/>
        <xdr:cNvGraphicFramePr/>
      </xdr:nvGraphicFramePr>
      <xdr:xfrm>
        <a:off x="19886150" y="4293250"/>
        <a:ext cx="11330899" cy="7129483"/>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5</xdr:col>
      <xdr:colOff>578994</xdr:colOff>
      <xdr:row>62</xdr:row>
      <xdr:rowOff>167165</xdr:rowOff>
    </xdr:from>
    <xdr:to>
      <xdr:col>7</xdr:col>
      <xdr:colOff>2546494</xdr:colOff>
      <xdr:row>97</xdr:row>
      <xdr:rowOff>20286</xdr:rowOff>
    </xdr:to>
    <xdr:graphicFrame>
      <xdr:nvGraphicFramePr>
        <xdr:cNvPr id="4" name="Chart 4"/>
        <xdr:cNvGraphicFramePr/>
      </xdr:nvGraphicFramePr>
      <xdr:xfrm>
        <a:off x="7360794" y="11978165"/>
        <a:ext cx="10959101" cy="6520622"/>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7</xdr:col>
      <xdr:colOff>4108237</xdr:colOff>
      <xdr:row>62</xdr:row>
      <xdr:rowOff>190499</xdr:rowOff>
    </xdr:from>
    <xdr:to>
      <xdr:col>16</xdr:col>
      <xdr:colOff>498522</xdr:colOff>
      <xdr:row>100</xdr:row>
      <xdr:rowOff>164862</xdr:rowOff>
    </xdr:to>
    <xdr:graphicFrame>
      <xdr:nvGraphicFramePr>
        <xdr:cNvPr id="5" name="Chart 5"/>
        <xdr:cNvGraphicFramePr/>
      </xdr:nvGraphicFramePr>
      <xdr:xfrm>
        <a:off x="19881637" y="12001499"/>
        <a:ext cx="11642986" cy="7213364"/>
      </xdr:xfrm>
      <a:graphic xmlns:a="http://schemas.openxmlformats.org/drawingml/2006/main">
        <a:graphicData uri="http://schemas.openxmlformats.org/drawingml/2006/chart">
          <c:chart xmlns:c="http://schemas.openxmlformats.org/drawingml/2006/chart" r:id="rId4"/>
        </a:graphicData>
      </a:graphic>
    </xdr:graphicFrame>
    <xdr:clientData/>
  </xdr:twoCellAnchor>
</xdr:wsDr>
</file>

<file path=xl/drawings/drawing2.xml><?xml version="1.0" encoding="utf-8"?>
<xdr:wsDr xmlns:r="http://schemas.openxmlformats.org/officeDocument/2006/relationships" xmlns:a="http://schemas.openxmlformats.org/drawingml/2006/main" xmlns:xdr="http://schemas.openxmlformats.org/drawingml/2006/spreadsheetDrawing">
  <xdr:twoCellAnchor>
    <xdr:from>
      <xdr:col>4</xdr:col>
      <xdr:colOff>2865903</xdr:colOff>
      <xdr:row>22</xdr:row>
      <xdr:rowOff>164960</xdr:rowOff>
    </xdr:from>
    <xdr:to>
      <xdr:col>7</xdr:col>
      <xdr:colOff>3097637</xdr:colOff>
      <xdr:row>55</xdr:row>
      <xdr:rowOff>174920</xdr:rowOff>
    </xdr:to>
    <xdr:graphicFrame>
      <xdr:nvGraphicFramePr>
        <xdr:cNvPr id="7" name="Chart 7"/>
        <xdr:cNvGraphicFramePr/>
      </xdr:nvGraphicFramePr>
      <xdr:xfrm>
        <a:off x="6675903" y="4355960"/>
        <a:ext cx="12144334" cy="629646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7</xdr:col>
      <xdr:colOff>4107342</xdr:colOff>
      <xdr:row>20</xdr:row>
      <xdr:rowOff>108600</xdr:rowOff>
    </xdr:from>
    <xdr:to>
      <xdr:col>16</xdr:col>
      <xdr:colOff>710775</xdr:colOff>
      <xdr:row>59</xdr:row>
      <xdr:rowOff>183232</xdr:rowOff>
    </xdr:to>
    <xdr:graphicFrame>
      <xdr:nvGraphicFramePr>
        <xdr:cNvPr id="8" name="Chart 8"/>
        <xdr:cNvGraphicFramePr/>
      </xdr:nvGraphicFramePr>
      <xdr:xfrm>
        <a:off x="19829941" y="3918600"/>
        <a:ext cx="11792635" cy="7504133"/>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4</xdr:col>
      <xdr:colOff>2842925</xdr:colOff>
      <xdr:row>64</xdr:row>
      <xdr:rowOff>62484</xdr:rowOff>
    </xdr:from>
    <xdr:to>
      <xdr:col>7</xdr:col>
      <xdr:colOff>2824568</xdr:colOff>
      <xdr:row>98</xdr:row>
      <xdr:rowOff>106105</xdr:rowOff>
    </xdr:to>
    <xdr:graphicFrame>
      <xdr:nvGraphicFramePr>
        <xdr:cNvPr id="9" name="Chart 9"/>
        <xdr:cNvGraphicFramePr/>
      </xdr:nvGraphicFramePr>
      <xdr:xfrm>
        <a:off x="6652925" y="12254484"/>
        <a:ext cx="11894244" cy="6520622"/>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7</xdr:col>
      <xdr:colOff>3976085</xdr:colOff>
      <xdr:row>61</xdr:row>
      <xdr:rowOff>25399</xdr:rowOff>
    </xdr:from>
    <xdr:to>
      <xdr:col>17</xdr:col>
      <xdr:colOff>64093</xdr:colOff>
      <xdr:row>100</xdr:row>
      <xdr:rowOff>164862</xdr:rowOff>
    </xdr:to>
    <xdr:graphicFrame>
      <xdr:nvGraphicFramePr>
        <xdr:cNvPr id="10" name="Chart 10"/>
        <xdr:cNvGraphicFramePr/>
      </xdr:nvGraphicFramePr>
      <xdr:xfrm>
        <a:off x="19698685" y="11645899"/>
        <a:ext cx="12229709" cy="7568964"/>
      </xdr:xfrm>
      <a:graphic xmlns:a="http://schemas.openxmlformats.org/drawingml/2006/main">
        <a:graphicData uri="http://schemas.openxmlformats.org/drawingml/2006/chart">
          <c:chart xmlns:c="http://schemas.openxmlformats.org/drawingml/2006/chart" r:id="rId4"/>
        </a:graphicData>
      </a:graphic>
    </xdr:graphicFrame>
    <xdr:clientData/>
  </xdr:twoCellAnchor>
</xdr:wsDr>
</file>

<file path=xl/drawings/drawing3.xml><?xml version="1.0" encoding="utf-8"?>
<xdr:wsDr xmlns:r="http://schemas.openxmlformats.org/officeDocument/2006/relationships" xmlns:a="http://schemas.openxmlformats.org/drawingml/2006/main" xmlns:xdr="http://schemas.openxmlformats.org/drawingml/2006/spreadsheetDrawing">
  <xdr:twoCellAnchor>
    <xdr:from>
      <xdr:col>4</xdr:col>
      <xdr:colOff>2836351</xdr:colOff>
      <xdr:row>21</xdr:row>
      <xdr:rowOff>177660</xdr:rowOff>
    </xdr:from>
    <xdr:to>
      <xdr:col>7</xdr:col>
      <xdr:colOff>3097637</xdr:colOff>
      <xdr:row>57</xdr:row>
      <xdr:rowOff>47920</xdr:rowOff>
    </xdr:to>
    <xdr:graphicFrame>
      <xdr:nvGraphicFramePr>
        <xdr:cNvPr id="12" name="Chart 12"/>
        <xdr:cNvGraphicFramePr/>
      </xdr:nvGraphicFramePr>
      <xdr:xfrm>
        <a:off x="6646351" y="4178160"/>
        <a:ext cx="12173886" cy="6728261"/>
      </xdr:xfrm>
      <a:graphic xmlns:a="http://schemas.openxmlformats.org/drawingml/2006/main">
        <a:graphicData uri="http://schemas.openxmlformats.org/drawingml/2006/chart">
          <c:chart xmlns:c="http://schemas.openxmlformats.org/drawingml/2006/chart" r:id="rId1"/>
        </a:graphicData>
      </a:graphic>
    </xdr:graphicFrame>
    <xdr:clientData/>
  </xdr:twoCellAnchor>
  <xdr:twoCellAnchor>
    <xdr:from>
      <xdr:col>7</xdr:col>
      <xdr:colOff>4107342</xdr:colOff>
      <xdr:row>22</xdr:row>
      <xdr:rowOff>102250</xdr:rowOff>
    </xdr:from>
    <xdr:to>
      <xdr:col>16</xdr:col>
      <xdr:colOff>710775</xdr:colOff>
      <xdr:row>59</xdr:row>
      <xdr:rowOff>183232</xdr:rowOff>
    </xdr:to>
    <xdr:graphicFrame>
      <xdr:nvGraphicFramePr>
        <xdr:cNvPr id="13" name="Chart 13"/>
        <xdr:cNvGraphicFramePr/>
      </xdr:nvGraphicFramePr>
      <xdr:xfrm>
        <a:off x="19829941" y="4293250"/>
        <a:ext cx="11792635" cy="7129483"/>
      </xdr:xfrm>
      <a:graphic xmlns:a="http://schemas.openxmlformats.org/drawingml/2006/main">
        <a:graphicData uri="http://schemas.openxmlformats.org/drawingml/2006/chart">
          <c:chart xmlns:c="http://schemas.openxmlformats.org/drawingml/2006/chart" r:id="rId2"/>
        </a:graphicData>
      </a:graphic>
    </xdr:graphicFrame>
    <xdr:clientData/>
  </xdr:twoCellAnchor>
  <xdr:twoCellAnchor>
    <xdr:from>
      <xdr:col>4</xdr:col>
      <xdr:colOff>2753559</xdr:colOff>
      <xdr:row>63</xdr:row>
      <xdr:rowOff>125984</xdr:rowOff>
    </xdr:from>
    <xdr:to>
      <xdr:col>7</xdr:col>
      <xdr:colOff>2761069</xdr:colOff>
      <xdr:row>97</xdr:row>
      <xdr:rowOff>169605</xdr:rowOff>
    </xdr:to>
    <xdr:graphicFrame>
      <xdr:nvGraphicFramePr>
        <xdr:cNvPr id="14" name="Chart 14"/>
        <xdr:cNvGraphicFramePr/>
      </xdr:nvGraphicFramePr>
      <xdr:xfrm>
        <a:off x="6563559" y="12127484"/>
        <a:ext cx="11920111" cy="6520622"/>
      </xdr:xfrm>
      <a:graphic xmlns:a="http://schemas.openxmlformats.org/drawingml/2006/main">
        <a:graphicData uri="http://schemas.openxmlformats.org/drawingml/2006/chart">
          <c:chart xmlns:c="http://schemas.openxmlformats.org/drawingml/2006/chart" r:id="rId3"/>
        </a:graphicData>
      </a:graphic>
    </xdr:graphicFrame>
    <xdr:clientData/>
  </xdr:twoCellAnchor>
  <xdr:twoCellAnchor>
    <xdr:from>
      <xdr:col>7</xdr:col>
      <xdr:colOff>4038939</xdr:colOff>
      <xdr:row>63</xdr:row>
      <xdr:rowOff>12699</xdr:rowOff>
    </xdr:from>
    <xdr:to>
      <xdr:col>17</xdr:col>
      <xdr:colOff>64093</xdr:colOff>
      <xdr:row>100</xdr:row>
      <xdr:rowOff>177562</xdr:rowOff>
    </xdr:to>
    <xdr:graphicFrame>
      <xdr:nvGraphicFramePr>
        <xdr:cNvPr id="15" name="Chart 15"/>
        <xdr:cNvGraphicFramePr/>
      </xdr:nvGraphicFramePr>
      <xdr:xfrm>
        <a:off x="19761539" y="12014199"/>
        <a:ext cx="12166855" cy="7213364"/>
      </xdr:xfrm>
      <a:graphic xmlns:a="http://schemas.openxmlformats.org/drawingml/2006/main">
        <a:graphicData uri="http://schemas.openxmlformats.org/drawingml/2006/chart">
          <c:chart xmlns:c="http://schemas.openxmlformats.org/drawingml/2006/chart" r:id="rId4"/>
        </a:graphicData>
      </a:graphic>
    </xdr:graphicFrame>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standalone="yes"?><Relationships xmlns="http://schemas.openxmlformats.org/package/2006/relationships"><Relationship Id="rId1" Type="http://schemas.openxmlformats.org/officeDocument/2006/relationships/hyperlink" Target="http://en.wikipedia.org/wiki/Larry_Gene_Ashbrook" TargetMode="External"/><Relationship Id="rId2" Type="http://schemas.openxmlformats.org/officeDocument/2006/relationships/hyperlink" Target="http://en.wikipedia.org/wiki/Kirkwood_City_Council_shooting" TargetMode="External"/><Relationship Id="rId3" Type="http://schemas.openxmlformats.org/officeDocument/2006/relationships/hyperlink" Target="http://en.wikipedia.org/wiki/2011_Tucson_shooting" TargetMode="External"/><Relationship Id="rId4" Type="http://schemas.openxmlformats.org/officeDocument/2006/relationships/hyperlink" Target="http://en.wikipedia.org/wiki/Washington_Navy_Yard_shooting" TargetMode="External"/></Relationships>

</file>

<file path=xl/worksheets/_rels/sheet2.xml.rels><?xml version="1.0" encoding="UTF-8" standalone="yes"?><Relationships xmlns="http://schemas.openxmlformats.org/package/2006/relationships"><Relationship Id="rId1" Type="http://schemas.openxmlformats.org/officeDocument/2006/relationships/hyperlink" Target="http://www.ky3.com/news/local/arrested-man-is-finally-charged-with-4-murders-at-motel-in-springfield/21048998_31173934" TargetMode="External"/><Relationship Id="rId2" Type="http://schemas.openxmlformats.org/officeDocument/2006/relationships/hyperlink" Target="http://www.nydailynews.com/news/national/killed-woman-threatened-eviction-california-indian-reservation-cops-article-1.1622207" TargetMode="External"/><Relationship Id="rId3" Type="http://schemas.openxmlformats.org/officeDocument/2006/relationships/hyperlink" Target="http://en.wikipedia.org/wiki/Washington_Navy_Yard_shooting" TargetMode="External"/><Relationship Id="rId4" Type="http://schemas.openxmlformats.org/officeDocument/2006/relationships/hyperlink" Target="http://www.huffingtonpost.com/2013/03/14/kurt-myers-killed_n_2874981.html" TargetMode="External"/><Relationship Id="rId5" Type="http://schemas.openxmlformats.org/officeDocument/2006/relationships/hyperlink" Target="http://en.wikipedia.org/wiki/2011_Tucson_shooting" TargetMode="External"/><Relationship Id="rId6" Type="http://schemas.openxmlformats.org/officeDocument/2006/relationships/hyperlink" Target="http://en.wikipedia.org/wiki/Maurice_Clemmons" TargetMode="External"/><Relationship Id="rId7" Type="http://schemas.openxmlformats.org/officeDocument/2006/relationships/hyperlink" Target="http://en.wikipedia.org/wiki/Nidal_Malik_Hasan" TargetMode="External"/><Relationship Id="rId8" Type="http://schemas.openxmlformats.org/officeDocument/2006/relationships/hyperlink" Target="http://en.wikipedia.org/wiki/Binghamton_shootings" TargetMode="External"/><Relationship Id="rId9" Type="http://schemas.openxmlformats.org/officeDocument/2006/relationships/hyperlink" Target="http://murderpedia.org/male.H/h/higdon-wesley.htm" TargetMode="External"/><Relationship Id="rId10" Type="http://schemas.openxmlformats.org/officeDocument/2006/relationships/hyperlink" Target="http://en.wikipedia.org/wiki/Kirkwood_City_Council_shooting" TargetMode="External"/><Relationship Id="rId11" Type="http://schemas.openxmlformats.org/officeDocument/2006/relationships/hyperlink" Target="http://en.wikipedia.org/wiki/Trolley_Square_shooting" TargetMode="External"/><Relationship Id="rId12" Type="http://schemas.openxmlformats.org/officeDocument/2006/relationships/hyperlink" Target="http://www.nytimes.com/2006/10/03/us/03amish.html?pagewanted=all&amp;_r=0" TargetMode="External"/><Relationship Id="rId13" Type="http://schemas.openxmlformats.org/officeDocument/2006/relationships/hyperlink" Target="http://murderpedia.org/male.G/g/gale-nathan.htm" TargetMode="External"/><Relationship Id="rId14" Type="http://schemas.openxmlformats.org/officeDocument/2006/relationships/hyperlink" Target="http://en.wikipedia.org/wiki/Larry_Gene_Ashbrook" TargetMode="External"/></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Relationships xmlns="http://schemas.openxmlformats.org/package/2006/relationships"><Relationship Id="rId1" Type="http://schemas.openxmlformats.org/officeDocument/2006/relationships/hyperlink" Target="http://www.ky3.com/news/local/arrested-man-is-finally-charged-with-4-murders-at-motel-in-springfield/21048998_31173934" TargetMode="External"/><Relationship Id="rId2" Type="http://schemas.openxmlformats.org/officeDocument/2006/relationships/hyperlink" Target="http://www.nydailynews.com/news/national/killed-woman-threatened-eviction-california-indian-reservation-cops-article-1.1622207" TargetMode="External"/><Relationship Id="rId3" Type="http://schemas.openxmlformats.org/officeDocument/2006/relationships/hyperlink" Target="http://en.wikipedia.org/wiki/Washington_Navy_Yard_shooting" TargetMode="External"/><Relationship Id="rId4" Type="http://schemas.openxmlformats.org/officeDocument/2006/relationships/hyperlink" Target="http://www.huffingtonpost.com/2013/03/14/kurt-myers-killed_n_2874981.html" TargetMode="External"/><Relationship Id="rId5" Type="http://schemas.openxmlformats.org/officeDocument/2006/relationships/hyperlink" Target="http://en.wikipedia.org/wiki/2011_Tucson_shooting" TargetMode="External"/><Relationship Id="rId6" Type="http://schemas.openxmlformats.org/officeDocument/2006/relationships/hyperlink" Target="http://en.wikipedia.org/wiki/Maurice_Clemmons" TargetMode="External"/><Relationship Id="rId7" Type="http://schemas.openxmlformats.org/officeDocument/2006/relationships/hyperlink" Target="http://en.wikipedia.org/wiki/Nidal_Malik_Hasan" TargetMode="External"/><Relationship Id="rId8" Type="http://schemas.openxmlformats.org/officeDocument/2006/relationships/hyperlink" Target="http://en.wikipedia.org/wiki/Binghamton_shootings" TargetMode="External"/><Relationship Id="rId9" Type="http://schemas.openxmlformats.org/officeDocument/2006/relationships/hyperlink" Target="http://murderpedia.org/male.H/h/higdon-wesley.htm" TargetMode="External"/><Relationship Id="rId10" Type="http://schemas.openxmlformats.org/officeDocument/2006/relationships/hyperlink" Target="http://en.wikipedia.org/wiki/Kirkwood_City_Council_shooting" TargetMode="External"/><Relationship Id="rId11" Type="http://schemas.openxmlformats.org/officeDocument/2006/relationships/hyperlink" Target="http://www.christianitytoday.com/gleanings/2007/december/five-killed-in-new-life-church-ywam-center-attacks.html?paging=off" TargetMode="External"/><Relationship Id="rId12" Type="http://schemas.openxmlformats.org/officeDocument/2006/relationships/hyperlink" Target="http://en.wikipedia.org/wiki/Trolley_Square_shooting" TargetMode="External"/><Relationship Id="rId13" Type="http://schemas.openxmlformats.org/officeDocument/2006/relationships/hyperlink" Target="http://www.nytimes.com/2006/10/03/us/03amish.html?pagewanted=all&amp;_r=0" TargetMode="External"/><Relationship Id="rId14" Type="http://schemas.openxmlformats.org/officeDocument/2006/relationships/hyperlink" Target="http://murderpedia.org/male.G/g/gale-nathan.htm" TargetMode="External"/><Relationship Id="rId15" Type="http://schemas.openxmlformats.org/officeDocument/2006/relationships/hyperlink" Target="http://murderpedia.org/male.P/p/park-ki-yung.htm" TargetMode="External"/><Relationship Id="rId16" Type="http://schemas.openxmlformats.org/officeDocument/2006/relationships/hyperlink" Target="http://en.wikipedia.org/wiki/Larry_Gene_Ashbrook" TargetMode="External"/></Relationships>

</file>

<file path=xl/worksheets/sheet1.xml><?xml version="1.0" encoding="utf-8"?>
<worksheet xmlns:r="http://schemas.openxmlformats.org/officeDocument/2006/relationships" xmlns="http://schemas.openxmlformats.org/spreadsheetml/2006/main">
  <dimension ref="A1:K85"/>
  <sheetViews>
    <sheetView workbookViewId="0" showGridLines="0" defaultGridColor="1"/>
  </sheetViews>
  <sheetFormatPr defaultColWidth="10.7143" defaultRowHeight="13" customHeight="1" outlineLevelRow="0" outlineLevelCol="0"/>
  <cols>
    <col min="1" max="1" width="14.1562" style="1" customWidth="1"/>
    <col min="2" max="2" width="10.8672" style="1" customWidth="1"/>
    <col min="3" max="3" width="10.8672" style="1" customWidth="1"/>
    <col min="4" max="4" width="31" style="1" customWidth="1"/>
    <col min="5" max="5" width="11.7344" style="1" customWidth="1"/>
    <col min="6" max="6" width="14.2891" style="1" customWidth="1"/>
    <col min="7" max="7" width="14.2891" style="1" customWidth="1"/>
    <col min="8" max="8" width="10.8672" style="1" customWidth="1"/>
    <col min="9" max="9" width="43.1562" style="1" customWidth="1"/>
    <col min="10" max="10" width="10.8672" style="1" customWidth="1"/>
    <col min="11" max="11" width="10.8672" style="1" customWidth="1"/>
    <col min="12" max="256" width="10.7344" style="1" customWidth="1"/>
  </cols>
  <sheetData>
    <row r="1" ht="17" customHeight="1">
      <c r="A1" s="2"/>
      <c r="B1" s="2"/>
      <c r="C1" s="2"/>
      <c r="D1" s="2"/>
      <c r="E1" s="2"/>
      <c r="F1" s="2"/>
      <c r="G1" s="2"/>
      <c r="H1" s="2"/>
      <c r="I1" s="2"/>
      <c r="J1" s="2"/>
      <c r="K1" s="2"/>
    </row>
    <row r="2" ht="17" customHeight="1">
      <c r="A2" t="s" s="3">
        <v>0</v>
      </c>
      <c r="B2" t="s" s="3">
        <v>1</v>
      </c>
      <c r="C2" t="s" s="3">
        <v>2</v>
      </c>
      <c r="D2" t="s" s="3">
        <v>3</v>
      </c>
      <c r="E2" t="s" s="3">
        <v>4</v>
      </c>
      <c r="F2" t="s" s="3">
        <v>5</v>
      </c>
      <c r="G2" t="s" s="3">
        <v>6</v>
      </c>
      <c r="H2" t="s" s="3">
        <v>7</v>
      </c>
      <c r="I2" s="2"/>
      <c r="J2" t="s" s="3">
        <v>8</v>
      </c>
      <c r="K2" s="2"/>
    </row>
    <row r="3" ht="17" customHeight="1">
      <c r="A3" s="4">
        <v>30973</v>
      </c>
      <c r="B3" t="s" s="3">
        <v>9</v>
      </c>
      <c r="C3" t="s" s="3">
        <v>10</v>
      </c>
      <c r="D3" t="s" s="3">
        <v>11</v>
      </c>
      <c r="E3" s="5">
        <v>6</v>
      </c>
      <c r="F3" s="5">
        <v>0</v>
      </c>
      <c r="G3" s="5">
        <f>F3*E3</f>
        <v>0</v>
      </c>
      <c r="H3" t="s" s="3">
        <v>12</v>
      </c>
      <c r="I3" s="2"/>
      <c r="J3" t="s" s="3">
        <v>13</v>
      </c>
      <c r="K3" s="2"/>
    </row>
    <row r="4" ht="17" customHeight="1">
      <c r="A4" s="4">
        <v>31644</v>
      </c>
      <c r="B4" t="s" s="3">
        <v>14</v>
      </c>
      <c r="C4" t="s" s="3">
        <v>15</v>
      </c>
      <c r="D4" t="s" s="3">
        <v>16</v>
      </c>
      <c r="E4" s="5">
        <v>14</v>
      </c>
      <c r="F4" s="5">
        <v>0</v>
      </c>
      <c r="G4" s="5">
        <f>F4*E4</f>
        <v>0</v>
      </c>
      <c r="H4" t="s" s="6">
        <v>17</v>
      </c>
      <c r="I4" s="2"/>
      <c r="J4" t="s" s="3">
        <v>18</v>
      </c>
      <c r="K4" s="2"/>
    </row>
    <row r="5" ht="17" customHeight="1">
      <c r="A5" s="4">
        <v>31754</v>
      </c>
      <c r="B5" t="s" s="3">
        <v>19</v>
      </c>
      <c r="C5" t="s" s="3">
        <v>20</v>
      </c>
      <c r="D5" t="s" s="3">
        <v>21</v>
      </c>
      <c r="E5" s="5">
        <v>6</v>
      </c>
      <c r="F5" s="5">
        <v>1</v>
      </c>
      <c r="G5" s="5">
        <f>F5*E5</f>
        <v>6</v>
      </c>
      <c r="H5" s="2"/>
      <c r="I5" s="2"/>
      <c r="J5" s="2"/>
      <c r="K5" s="2"/>
    </row>
    <row r="6" ht="17" customHeight="1">
      <c r="A6" s="4">
        <v>31813</v>
      </c>
      <c r="B6" t="s" s="3">
        <v>22</v>
      </c>
      <c r="C6" t="s" s="3">
        <v>23</v>
      </c>
      <c r="D6" t="s" s="3">
        <v>24</v>
      </c>
      <c r="E6" s="5">
        <v>6</v>
      </c>
      <c r="F6" s="5">
        <v>0</v>
      </c>
      <c r="G6" s="5">
        <f>F6*E6</f>
        <v>0</v>
      </c>
      <c r="H6" t="s" s="3">
        <v>25</v>
      </c>
      <c r="I6" s="2"/>
      <c r="J6" t="s" s="3">
        <v>26</v>
      </c>
      <c r="K6" s="2"/>
    </row>
    <row r="7" ht="14" customHeight="1">
      <c r="A7" s="4">
        <v>31890</v>
      </c>
      <c r="B7" t="s" s="3">
        <v>27</v>
      </c>
      <c r="C7" t="s" s="3">
        <v>28</v>
      </c>
      <c r="D7" t="s" s="3">
        <v>29</v>
      </c>
      <c r="E7" s="5">
        <v>6</v>
      </c>
      <c r="F7" s="5">
        <v>1</v>
      </c>
      <c r="G7" s="5">
        <f>F7*E7</f>
        <v>6</v>
      </c>
      <c r="H7" t="s" s="7">
        <v>30</v>
      </c>
      <c r="I7" s="2"/>
      <c r="J7" t="s" s="3">
        <v>31</v>
      </c>
      <c r="K7" s="2"/>
    </row>
    <row r="8" ht="17" customHeight="1">
      <c r="A8" s="4">
        <v>31970</v>
      </c>
      <c r="B8" t="s" s="3">
        <v>32</v>
      </c>
      <c r="C8" t="s" s="3">
        <v>33</v>
      </c>
      <c r="D8" t="s" s="3">
        <v>34</v>
      </c>
      <c r="E8" s="5">
        <v>7</v>
      </c>
      <c r="F8" s="5">
        <v>0</v>
      </c>
      <c r="G8" s="5">
        <f>F8*E8</f>
        <v>0</v>
      </c>
      <c r="H8" t="s" s="3">
        <v>35</v>
      </c>
      <c r="I8" s="2"/>
      <c r="J8" t="s" s="3">
        <v>36</v>
      </c>
      <c r="K8" s="2"/>
    </row>
    <row r="9" ht="17" customHeight="1">
      <c r="A9" s="4">
        <v>32045</v>
      </c>
      <c r="B9" t="s" s="3">
        <v>37</v>
      </c>
      <c r="C9" t="s" s="3">
        <v>38</v>
      </c>
      <c r="D9" t="s" s="3">
        <v>39</v>
      </c>
      <c r="E9" s="5">
        <v>7</v>
      </c>
      <c r="F9" s="5">
        <v>0</v>
      </c>
      <c r="G9" s="5">
        <f>F9*E9</f>
        <v>0</v>
      </c>
      <c r="H9" t="s" s="3">
        <v>40</v>
      </c>
      <c r="I9" s="2"/>
      <c r="J9" t="s" s="3">
        <v>41</v>
      </c>
      <c r="K9" s="2"/>
    </row>
    <row r="10" ht="17" customHeight="1">
      <c r="A10" s="4">
        <v>32141</v>
      </c>
      <c r="B10" t="s" s="3">
        <v>42</v>
      </c>
      <c r="C10" t="s" s="3">
        <v>43</v>
      </c>
      <c r="D10" t="s" s="3">
        <v>44</v>
      </c>
      <c r="E10" s="5">
        <v>6</v>
      </c>
      <c r="F10" s="5">
        <v>0</v>
      </c>
      <c r="G10" s="5">
        <f>F10*E10</f>
        <v>0</v>
      </c>
      <c r="H10" t="s" s="3">
        <v>45</v>
      </c>
      <c r="I10" s="2"/>
      <c r="J10" t="s" s="3">
        <v>46</v>
      </c>
      <c r="K10" s="2"/>
    </row>
    <row r="11" ht="17" customHeight="1">
      <c r="A11" s="4">
        <v>32189</v>
      </c>
      <c r="B11" t="s" s="3">
        <v>47</v>
      </c>
      <c r="C11" t="s" s="3">
        <v>20</v>
      </c>
      <c r="D11" t="s" s="3">
        <v>48</v>
      </c>
      <c r="E11" s="5">
        <v>7</v>
      </c>
      <c r="F11" s="5">
        <v>0</v>
      </c>
      <c r="G11" s="5">
        <f>F11*E11</f>
        <v>0</v>
      </c>
      <c r="H11" t="s" s="3">
        <v>49</v>
      </c>
      <c r="I11" s="2"/>
      <c r="J11" s="2"/>
      <c r="K11" s="2"/>
    </row>
    <row r="12" ht="17" customHeight="1">
      <c r="A12" s="4">
        <v>32765</v>
      </c>
      <c r="B12" t="s" s="3">
        <v>50</v>
      </c>
      <c r="C12" t="s" s="3">
        <v>51</v>
      </c>
      <c r="D12" t="s" s="3">
        <v>52</v>
      </c>
      <c r="E12" s="5">
        <v>8</v>
      </c>
      <c r="F12" s="5">
        <v>1</v>
      </c>
      <c r="G12" s="5">
        <f>F12*E12</f>
        <v>8</v>
      </c>
      <c r="H12" t="s" s="6">
        <v>53</v>
      </c>
      <c r="I12" s="2"/>
      <c r="J12" t="s" s="6">
        <v>54</v>
      </c>
      <c r="K12" s="2"/>
    </row>
    <row r="13" ht="17" customHeight="1">
      <c r="A13" s="4">
        <v>33042</v>
      </c>
      <c r="B13" t="s" s="3">
        <v>55</v>
      </c>
      <c r="C13" t="s" s="3">
        <v>28</v>
      </c>
      <c r="D13" t="s" s="3">
        <v>56</v>
      </c>
      <c r="E13" s="5">
        <v>9</v>
      </c>
      <c r="F13" s="5">
        <v>1</v>
      </c>
      <c r="G13" s="5">
        <f>F13*E13</f>
        <v>9</v>
      </c>
      <c r="H13" t="s" s="6">
        <v>57</v>
      </c>
      <c r="I13" s="2"/>
      <c r="J13" t="s" s="6">
        <v>58</v>
      </c>
      <c r="K13" s="2"/>
    </row>
    <row r="14" ht="17" customHeight="1">
      <c r="A14" s="4">
        <v>33264</v>
      </c>
      <c r="B14" t="s" s="3">
        <v>59</v>
      </c>
      <c r="C14" t="s" s="3">
        <v>60</v>
      </c>
      <c r="D14" t="s" s="3">
        <v>61</v>
      </c>
      <c r="E14" s="5">
        <v>7</v>
      </c>
      <c r="F14" s="5">
        <v>0</v>
      </c>
      <c r="G14" s="5">
        <f>F14*E14</f>
        <v>0</v>
      </c>
      <c r="H14" t="s" s="3">
        <v>62</v>
      </c>
      <c r="I14" s="2"/>
      <c r="J14" t="s" s="3">
        <v>63</v>
      </c>
      <c r="K14" s="2"/>
    </row>
    <row r="15" ht="17" customHeight="1">
      <c r="A15" s="4">
        <v>33459</v>
      </c>
      <c r="B15" t="s" s="3">
        <v>64</v>
      </c>
      <c r="C15" t="s" s="3">
        <v>65</v>
      </c>
      <c r="D15" t="s" s="6">
        <v>66</v>
      </c>
      <c r="E15" s="5">
        <v>9</v>
      </c>
      <c r="F15" s="5">
        <v>0</v>
      </c>
      <c r="G15" s="5">
        <f>F15*E15</f>
        <v>0</v>
      </c>
      <c r="H15" t="s" s="6">
        <v>67</v>
      </c>
      <c r="I15" s="2"/>
      <c r="J15" t="s" s="6">
        <v>68</v>
      </c>
      <c r="K15" s="2"/>
    </row>
    <row r="16" ht="17" customHeight="1">
      <c r="A16" s="4">
        <v>33527</v>
      </c>
      <c r="B16" t="s" s="3">
        <v>69</v>
      </c>
      <c r="C16" t="s" s="3">
        <v>70</v>
      </c>
      <c r="D16" t="s" s="3">
        <v>71</v>
      </c>
      <c r="E16" s="5">
        <v>23</v>
      </c>
      <c r="F16" s="5">
        <v>0</v>
      </c>
      <c r="G16" s="5">
        <f>F16*E16</f>
        <v>0</v>
      </c>
      <c r="H16" t="s" s="6">
        <v>72</v>
      </c>
      <c r="I16" s="2"/>
      <c r="J16" t="s" s="6">
        <v>73</v>
      </c>
      <c r="K16" s="2"/>
    </row>
    <row r="17" ht="17" customHeight="1">
      <c r="A17" s="4">
        <v>33915</v>
      </c>
      <c r="B17" t="s" s="3">
        <v>74</v>
      </c>
      <c r="C17" t="s" s="3">
        <v>20</v>
      </c>
      <c r="D17" t="s" s="3">
        <v>75</v>
      </c>
      <c r="E17" s="5">
        <v>6</v>
      </c>
      <c r="F17" s="5">
        <v>0</v>
      </c>
      <c r="G17" s="5">
        <f>F17*E17</f>
        <v>0</v>
      </c>
      <c r="H17" t="s" s="3">
        <v>76</v>
      </c>
      <c r="I17" s="2"/>
      <c r="J17" t="s" s="3">
        <v>77</v>
      </c>
      <c r="K17" s="2"/>
    </row>
    <row r="18" ht="17" customHeight="1">
      <c r="A18" s="4">
        <v>33977</v>
      </c>
      <c r="B18" t="s" s="3">
        <v>78</v>
      </c>
      <c r="C18" t="s" s="3">
        <v>79</v>
      </c>
      <c r="D18" t="s" s="3">
        <v>80</v>
      </c>
      <c r="E18" s="5">
        <v>7</v>
      </c>
      <c r="F18" s="5">
        <v>0</v>
      </c>
      <c r="G18" s="5">
        <f>F18*E18</f>
        <v>0</v>
      </c>
      <c r="H18" t="s" s="3">
        <v>81</v>
      </c>
      <c r="I18" s="2"/>
      <c r="J18" t="s" s="6">
        <v>82</v>
      </c>
      <c r="K18" s="2"/>
    </row>
    <row r="19" ht="17" customHeight="1">
      <c r="A19" s="4">
        <v>34105</v>
      </c>
      <c r="B19" t="s" s="3">
        <v>83</v>
      </c>
      <c r="C19" t="s" s="3">
        <v>20</v>
      </c>
      <c r="D19" t="s" s="3">
        <v>84</v>
      </c>
      <c r="E19" s="5">
        <v>7</v>
      </c>
      <c r="F19" s="5">
        <v>1</v>
      </c>
      <c r="G19" s="5">
        <f>F19*E19</f>
        <v>7</v>
      </c>
      <c r="H19" t="s" s="6">
        <v>85</v>
      </c>
      <c r="I19" s="2"/>
      <c r="J19" t="s" s="3">
        <v>86</v>
      </c>
      <c r="K19" s="2"/>
    </row>
    <row r="20" ht="17" customHeight="1">
      <c r="A20" s="4">
        <v>34151</v>
      </c>
      <c r="B20" t="s" s="3">
        <v>87</v>
      </c>
      <c r="C20" t="s" s="3">
        <v>20</v>
      </c>
      <c r="D20" t="s" s="3">
        <v>88</v>
      </c>
      <c r="E20" s="5">
        <v>8</v>
      </c>
      <c r="F20" s="5">
        <v>1</v>
      </c>
      <c r="G20" s="5">
        <f>F20*E20</f>
        <v>8</v>
      </c>
      <c r="H20" t="s" s="3">
        <v>89</v>
      </c>
      <c r="I20" s="2"/>
      <c r="J20" t="s" s="3">
        <v>90</v>
      </c>
      <c r="K20" s="2"/>
    </row>
    <row r="21" ht="17" customHeight="1">
      <c r="A21" s="4">
        <v>34310</v>
      </c>
      <c r="B21" t="s" s="3">
        <v>91</v>
      </c>
      <c r="C21" t="s" s="3">
        <v>92</v>
      </c>
      <c r="D21" t="s" s="3">
        <v>93</v>
      </c>
      <c r="E21" s="5">
        <v>6</v>
      </c>
      <c r="F21" s="5">
        <v>0</v>
      </c>
      <c r="G21" s="5">
        <f>F21*E21</f>
        <v>0</v>
      </c>
      <c r="H21" t="s" s="6">
        <v>94</v>
      </c>
      <c r="I21" s="2"/>
      <c r="J21" t="s" s="6">
        <v>95</v>
      </c>
      <c r="K21" s="2"/>
    </row>
    <row r="22" ht="17" customHeight="1">
      <c r="A22" s="4"/>
      <c r="B22" s="2"/>
      <c r="C22" s="2"/>
      <c r="D22" s="2"/>
      <c r="E22" s="2"/>
      <c r="F22" s="2"/>
      <c r="G22" s="2"/>
      <c r="H22" s="8"/>
      <c r="I22" s="2"/>
      <c r="J22" s="8"/>
      <c r="K22" s="2"/>
    </row>
    <row r="23" ht="17" customHeight="1">
      <c r="A23" s="4"/>
      <c r="B23" s="2"/>
      <c r="C23" s="2"/>
      <c r="D23" t="s" s="3">
        <v>96</v>
      </c>
      <c r="E23" s="2"/>
      <c r="F23" s="5">
        <f>AVERAGE(F3:F21)</f>
        <v>0.3157894736842105</v>
      </c>
      <c r="G23" s="2"/>
      <c r="H23" s="8"/>
      <c r="I23" s="2"/>
      <c r="J23" s="8"/>
      <c r="K23" s="2"/>
    </row>
    <row r="24" ht="17" customHeight="1">
      <c r="A24" s="4"/>
      <c r="B24" s="2"/>
      <c r="C24" s="2"/>
      <c r="D24" t="s" s="3">
        <v>97</v>
      </c>
      <c r="E24" s="5">
        <f>SUM(E3:E21)</f>
        <v>155</v>
      </c>
      <c r="F24" s="5">
        <f>SUM(F3:F21)</f>
        <v>6</v>
      </c>
      <c r="G24" s="5">
        <f>SUM(G3:G21)</f>
        <v>44</v>
      </c>
      <c r="H24" s="8"/>
      <c r="I24" s="2"/>
      <c r="J24" s="8"/>
      <c r="K24" s="2"/>
    </row>
    <row r="25" ht="17" customHeight="1">
      <c r="A25" s="4"/>
      <c r="B25" s="2"/>
      <c r="C25" s="2"/>
      <c r="D25" t="s" s="3">
        <v>98</v>
      </c>
      <c r="E25" s="2"/>
      <c r="F25" s="5">
        <f>COUNT(F3:F21)</f>
        <v>19</v>
      </c>
      <c r="G25" s="2"/>
      <c r="H25" s="8"/>
      <c r="I25" s="2"/>
      <c r="J25" s="8"/>
      <c r="K25" s="2"/>
    </row>
    <row r="26" ht="17" customHeight="1">
      <c r="A26" s="4"/>
      <c r="B26" s="2"/>
      <c r="C26" s="2"/>
      <c r="D26" s="2"/>
      <c r="E26" s="2"/>
      <c r="F26" s="2"/>
      <c r="G26" s="2"/>
      <c r="H26" s="8"/>
      <c r="I26" s="2"/>
      <c r="J26" s="8"/>
      <c r="K26" s="2"/>
    </row>
    <row r="27" ht="14" customHeight="1">
      <c r="A27" s="4">
        <v>36270</v>
      </c>
      <c r="B27" t="s" s="3">
        <v>99</v>
      </c>
      <c r="C27" t="s" s="3">
        <v>100</v>
      </c>
      <c r="D27" t="s" s="3">
        <v>101</v>
      </c>
      <c r="E27" s="5">
        <v>13</v>
      </c>
      <c r="F27" s="5">
        <v>1</v>
      </c>
      <c r="G27" s="5">
        <f>F27*E27</f>
        <v>13</v>
      </c>
      <c r="H27" t="s" s="9">
        <v>102</v>
      </c>
      <c r="I27" t="s" s="9">
        <v>103</v>
      </c>
      <c r="J27" t="s" s="9">
        <v>104</v>
      </c>
      <c r="K27" s="2"/>
    </row>
    <row r="28" ht="17" customHeight="1">
      <c r="A28" s="4">
        <v>36353</v>
      </c>
      <c r="B28" t="s" s="3">
        <v>105</v>
      </c>
      <c r="C28" t="s" s="3">
        <v>106</v>
      </c>
      <c r="D28" t="s" s="3">
        <v>107</v>
      </c>
      <c r="E28" s="5">
        <v>6</v>
      </c>
      <c r="F28" s="5">
        <v>0</v>
      </c>
      <c r="G28" s="5">
        <f>F28*E28</f>
        <v>0</v>
      </c>
      <c r="H28" t="s" s="3">
        <v>108</v>
      </c>
      <c r="I28" s="2"/>
      <c r="J28" t="s" s="3">
        <v>109</v>
      </c>
      <c r="K28" s="2"/>
    </row>
    <row r="29" ht="14" customHeight="1">
      <c r="A29" s="4">
        <v>36370</v>
      </c>
      <c r="B29" t="s" s="3">
        <v>105</v>
      </c>
      <c r="C29" t="s" s="3">
        <v>106</v>
      </c>
      <c r="D29" t="s" s="3">
        <v>110</v>
      </c>
      <c r="E29" s="5">
        <v>9</v>
      </c>
      <c r="F29" s="5">
        <v>0</v>
      </c>
      <c r="G29" s="5">
        <f>F29*E29</f>
        <v>0</v>
      </c>
      <c r="H29" t="s" s="9">
        <v>111</v>
      </c>
      <c r="I29" t="s" s="9">
        <v>112</v>
      </c>
      <c r="J29" t="s" s="9">
        <v>113</v>
      </c>
      <c r="K29" s="2"/>
    </row>
    <row r="30" ht="14" customHeight="1">
      <c r="A30" s="4">
        <v>36418</v>
      </c>
      <c r="B30" t="s" s="3">
        <v>114</v>
      </c>
      <c r="C30" t="s" s="3">
        <v>70</v>
      </c>
      <c r="D30" t="s" s="3">
        <v>115</v>
      </c>
      <c r="E30" s="5">
        <v>7</v>
      </c>
      <c r="F30" s="5">
        <v>0</v>
      </c>
      <c r="G30" s="5">
        <f>F30*E30</f>
        <v>0</v>
      </c>
      <c r="H30" t="s" s="9">
        <v>116</v>
      </c>
      <c r="I30" t="s" s="9">
        <v>117</v>
      </c>
      <c r="J30" t="s" s="9">
        <v>118</v>
      </c>
      <c r="K30" s="2"/>
    </row>
    <row r="31" ht="14" customHeight="1">
      <c r="A31" s="4">
        <v>36466</v>
      </c>
      <c r="B31" t="s" s="3">
        <v>119</v>
      </c>
      <c r="C31" t="s" s="3">
        <v>120</v>
      </c>
      <c r="D31" t="s" s="3">
        <v>121</v>
      </c>
      <c r="E31" s="5">
        <v>7</v>
      </c>
      <c r="F31" s="5">
        <v>0</v>
      </c>
      <c r="G31" s="5">
        <f>F31*E31</f>
        <v>0</v>
      </c>
      <c r="H31" t="s" s="9">
        <v>111</v>
      </c>
      <c r="I31" t="s" s="9">
        <v>122</v>
      </c>
      <c r="J31" t="s" s="9">
        <v>123</v>
      </c>
      <c r="K31" s="2"/>
    </row>
    <row r="32" ht="14" customHeight="1">
      <c r="A32" s="4">
        <v>36886</v>
      </c>
      <c r="B32" t="s" s="3">
        <v>124</v>
      </c>
      <c r="C32" t="s" s="3">
        <v>125</v>
      </c>
      <c r="D32" t="s" s="3">
        <v>126</v>
      </c>
      <c r="E32" s="5">
        <v>7</v>
      </c>
      <c r="F32" s="5">
        <v>1</v>
      </c>
      <c r="G32" s="5">
        <f>F32*E32</f>
        <v>7</v>
      </c>
      <c r="H32" t="s" s="10">
        <v>127</v>
      </c>
      <c r="I32" t="s" s="10">
        <v>128</v>
      </c>
      <c r="J32" t="s" s="11">
        <v>129</v>
      </c>
      <c r="K32" s="2"/>
    </row>
    <row r="33" ht="17" customHeight="1">
      <c r="A33" s="4">
        <v>36888</v>
      </c>
      <c r="B33" t="s" s="3">
        <v>130</v>
      </c>
      <c r="C33" t="s" s="3">
        <v>131</v>
      </c>
      <c r="D33" t="s" s="3">
        <v>132</v>
      </c>
      <c r="E33" s="5">
        <v>7</v>
      </c>
      <c r="F33" s="5">
        <v>0</v>
      </c>
      <c r="G33" s="5">
        <f>F33*E33</f>
        <v>0</v>
      </c>
      <c r="H33" s="2"/>
      <c r="I33" s="2"/>
      <c r="J33" s="2"/>
      <c r="K33" s="2"/>
    </row>
    <row r="34" ht="17" customHeight="1">
      <c r="A34" s="4">
        <v>37494</v>
      </c>
      <c r="B34" t="s" s="3">
        <v>133</v>
      </c>
      <c r="C34" t="s" s="3">
        <v>134</v>
      </c>
      <c r="D34" t="s" s="3">
        <v>135</v>
      </c>
      <c r="E34" s="5">
        <v>6</v>
      </c>
      <c r="F34" s="5">
        <v>0</v>
      </c>
      <c r="G34" s="5">
        <f>F34*E34</f>
        <v>0</v>
      </c>
      <c r="H34" s="2"/>
      <c r="I34" s="2"/>
      <c r="J34" s="2"/>
      <c r="K34" s="2"/>
    </row>
    <row r="35" ht="17" customHeight="1">
      <c r="A35" s="12">
        <v>37636</v>
      </c>
      <c r="B35" t="s" s="13">
        <v>136</v>
      </c>
      <c r="C35" t="s" s="13">
        <v>70</v>
      </c>
      <c r="D35" t="s" s="13">
        <v>137</v>
      </c>
      <c r="E35" s="14">
        <v>6</v>
      </c>
      <c r="F35" s="5">
        <v>0</v>
      </c>
      <c r="G35" s="5">
        <f>F35*E35</f>
        <v>0</v>
      </c>
      <c r="H35" t="s" s="13">
        <v>138</v>
      </c>
      <c r="I35" t="s" s="13">
        <v>139</v>
      </c>
      <c r="J35" t="s" s="13">
        <v>140</v>
      </c>
      <c r="K35" s="2"/>
    </row>
    <row r="36" ht="14" customHeight="1">
      <c r="A36" s="4">
        <v>37810</v>
      </c>
      <c r="B36" t="s" s="3">
        <v>141</v>
      </c>
      <c r="C36" t="s" s="3">
        <v>142</v>
      </c>
      <c r="D36" t="s" s="3">
        <v>143</v>
      </c>
      <c r="E36" s="5">
        <v>6</v>
      </c>
      <c r="F36" s="5">
        <v>0</v>
      </c>
      <c r="G36" s="5">
        <f>F36*E36</f>
        <v>0</v>
      </c>
      <c r="H36" t="s" s="10">
        <v>144</v>
      </c>
      <c r="I36" t="s" s="10">
        <v>145</v>
      </c>
      <c r="J36" t="s" s="11">
        <v>146</v>
      </c>
      <c r="K36" s="2"/>
    </row>
    <row r="37" ht="14" customHeight="1">
      <c r="A37" s="4">
        <v>37860</v>
      </c>
      <c r="B37" t="s" s="3">
        <v>147</v>
      </c>
      <c r="C37" t="s" s="3">
        <v>79</v>
      </c>
      <c r="D37" t="s" s="3">
        <v>148</v>
      </c>
      <c r="E37" s="5">
        <v>6</v>
      </c>
      <c r="F37" s="5">
        <v>0</v>
      </c>
      <c r="G37" s="5">
        <f>F37*E37</f>
        <v>0</v>
      </c>
      <c r="H37" t="s" s="10">
        <v>111</v>
      </c>
      <c r="I37" t="s" s="10">
        <v>149</v>
      </c>
      <c r="J37" t="s" s="11">
        <v>150</v>
      </c>
      <c r="K37" s="2"/>
    </row>
    <row r="38" ht="17" customHeight="1">
      <c r="A38" s="4">
        <v>38058</v>
      </c>
      <c r="B38" t="s" s="3">
        <v>83</v>
      </c>
      <c r="C38" t="s" s="3">
        <v>20</v>
      </c>
      <c r="D38" t="s" s="3">
        <v>151</v>
      </c>
      <c r="E38" s="5">
        <v>9</v>
      </c>
      <c r="F38" s="5">
        <v>0</v>
      </c>
      <c r="G38" s="5">
        <f>F38*E38</f>
        <v>0</v>
      </c>
      <c r="H38" t="s" s="3">
        <v>152</v>
      </c>
      <c r="I38" t="s" s="3">
        <v>153</v>
      </c>
      <c r="J38" t="s" s="3">
        <v>154</v>
      </c>
      <c r="K38" s="2"/>
    </row>
    <row r="39" ht="17" customHeight="1">
      <c r="A39" s="4"/>
      <c r="B39" s="2"/>
      <c r="C39" s="2"/>
      <c r="D39" s="2"/>
      <c r="E39" s="2"/>
      <c r="F39" s="2"/>
      <c r="G39" s="2"/>
      <c r="H39" s="2"/>
      <c r="I39" s="2"/>
      <c r="J39" s="2"/>
      <c r="K39" s="2"/>
    </row>
    <row r="40" ht="17" customHeight="1">
      <c r="A40" s="4"/>
      <c r="B40" s="2"/>
      <c r="C40" s="2"/>
      <c r="D40" t="s" s="3">
        <v>96</v>
      </c>
      <c r="E40" s="2"/>
      <c r="F40" s="5">
        <f>AVERAGE(F27:F38)</f>
        <v>0.1666666666666667</v>
      </c>
      <c r="G40" s="2"/>
      <c r="H40" s="2"/>
      <c r="I40" s="2"/>
      <c r="J40" s="2"/>
      <c r="K40" s="2"/>
    </row>
    <row r="41" ht="17" customHeight="1">
      <c r="A41" s="4"/>
      <c r="B41" s="2"/>
      <c r="C41" s="2"/>
      <c r="D41" t="s" s="3">
        <v>97</v>
      </c>
      <c r="E41" s="5">
        <f>SUM(E27:E38)</f>
        <v>89</v>
      </c>
      <c r="F41" s="5">
        <f>SUM(F27:F38)</f>
        <v>2</v>
      </c>
      <c r="G41" s="5">
        <f>SUM(G27:G38)</f>
        <v>20</v>
      </c>
      <c r="H41" s="2"/>
      <c r="I41" s="2"/>
      <c r="J41" s="2"/>
      <c r="K41" s="2"/>
    </row>
    <row r="42" ht="17" customHeight="1">
      <c r="A42" s="4"/>
      <c r="B42" s="2"/>
      <c r="C42" s="2"/>
      <c r="D42" t="s" s="3">
        <v>98</v>
      </c>
      <c r="E42" s="2"/>
      <c r="F42" s="5">
        <f>COUNT(F27:F38)</f>
        <v>12</v>
      </c>
      <c r="G42" s="2"/>
      <c r="H42" s="2"/>
      <c r="I42" s="2"/>
      <c r="J42" s="2"/>
      <c r="K42" s="2"/>
    </row>
    <row r="43" ht="17" customHeight="1">
      <c r="A43" s="4"/>
      <c r="B43" s="2"/>
      <c r="C43" s="2"/>
      <c r="D43" s="2"/>
      <c r="E43" s="2"/>
      <c r="F43" s="2"/>
      <c r="G43" s="2"/>
      <c r="H43" s="2"/>
      <c r="I43" s="2"/>
      <c r="J43" s="2"/>
      <c r="K43" s="2"/>
    </row>
    <row r="44" ht="14" customHeight="1">
      <c r="A44" s="4">
        <v>38312</v>
      </c>
      <c r="B44" t="s" s="3">
        <v>155</v>
      </c>
      <c r="C44" t="s" s="3">
        <v>156</v>
      </c>
      <c r="D44" t="s" s="3">
        <v>157</v>
      </c>
      <c r="E44" s="5">
        <v>6</v>
      </c>
      <c r="F44" s="5">
        <v>1</v>
      </c>
      <c r="G44" s="5">
        <f>F44*E44</f>
        <v>6</v>
      </c>
      <c r="H44" t="s" s="15">
        <v>158</v>
      </c>
      <c r="I44" t="s" s="15">
        <v>159</v>
      </c>
      <c r="J44" t="s" s="9">
        <v>160</v>
      </c>
      <c r="K44" s="2"/>
    </row>
    <row r="45" ht="14" customHeight="1">
      <c r="A45" s="4">
        <v>38423</v>
      </c>
      <c r="B45" t="s" s="3">
        <v>161</v>
      </c>
      <c r="C45" t="s" s="3">
        <v>156</v>
      </c>
      <c r="D45" t="s" s="3">
        <v>162</v>
      </c>
      <c r="E45" s="5">
        <v>7</v>
      </c>
      <c r="F45" s="5">
        <v>0</v>
      </c>
      <c r="G45" s="5">
        <f>F45*E45</f>
        <v>0</v>
      </c>
      <c r="H45" t="s" s="15">
        <v>111</v>
      </c>
      <c r="I45" t="s" s="15">
        <v>163</v>
      </c>
      <c r="J45" t="s" s="9">
        <v>164</v>
      </c>
      <c r="K45" s="2"/>
    </row>
    <row r="46" ht="14" customHeight="1">
      <c r="A46" s="4">
        <v>38432</v>
      </c>
      <c r="B46" t="s" s="3">
        <v>165</v>
      </c>
      <c r="C46" t="s" s="3">
        <v>166</v>
      </c>
      <c r="D46" t="s" s="3">
        <v>167</v>
      </c>
      <c r="E46" s="5">
        <v>9</v>
      </c>
      <c r="F46" s="5">
        <v>0</v>
      </c>
      <c r="G46" s="5">
        <f>F46*E46</f>
        <v>0</v>
      </c>
      <c r="H46" t="s" s="15">
        <v>168</v>
      </c>
      <c r="I46" t="s" s="15">
        <v>169</v>
      </c>
      <c r="J46" t="s" s="9">
        <v>170</v>
      </c>
      <c r="K46" s="2"/>
    </row>
    <row r="47" ht="14" customHeight="1">
      <c r="A47" s="4">
        <v>38747</v>
      </c>
      <c r="B47" t="s" s="3">
        <v>171</v>
      </c>
      <c r="C47" t="s" s="3">
        <v>172</v>
      </c>
      <c r="D47" t="s" s="3">
        <v>173</v>
      </c>
      <c r="E47" s="5">
        <v>7</v>
      </c>
      <c r="F47" s="5">
        <v>0</v>
      </c>
      <c r="G47" s="5">
        <f>F47*E47</f>
        <v>0</v>
      </c>
      <c r="H47" t="s" s="15">
        <v>168</v>
      </c>
      <c r="I47" t="s" s="15">
        <v>169</v>
      </c>
      <c r="J47" t="s" s="9">
        <v>170</v>
      </c>
      <c r="K47" s="2"/>
    </row>
    <row r="48" ht="14" customHeight="1">
      <c r="A48" s="4">
        <v>38801</v>
      </c>
      <c r="B48" t="s" s="3">
        <v>174</v>
      </c>
      <c r="C48" t="s" s="3">
        <v>175</v>
      </c>
      <c r="D48" t="s" s="3">
        <v>176</v>
      </c>
      <c r="E48" s="5">
        <v>6</v>
      </c>
      <c r="F48" s="5">
        <v>0</v>
      </c>
      <c r="G48" s="5">
        <f>F48*E48</f>
        <v>0</v>
      </c>
      <c r="H48" t="s" s="15">
        <v>168</v>
      </c>
      <c r="I48" t="s" s="15">
        <v>169</v>
      </c>
      <c r="J48" t="s" s="9">
        <v>170</v>
      </c>
      <c r="K48" s="2"/>
    </row>
    <row r="49" ht="14" customHeight="1">
      <c r="A49" s="4">
        <v>38869</v>
      </c>
      <c r="B49" t="s" s="3">
        <v>177</v>
      </c>
      <c r="C49" t="s" s="3">
        <v>178</v>
      </c>
      <c r="D49" t="s" s="3">
        <v>179</v>
      </c>
      <c r="E49" s="5">
        <v>7</v>
      </c>
      <c r="F49" s="5">
        <v>0</v>
      </c>
      <c r="G49" s="5">
        <f>F49*E49</f>
        <v>0</v>
      </c>
      <c r="H49" t="s" s="15">
        <v>180</v>
      </c>
      <c r="I49" t="s" s="15">
        <v>181</v>
      </c>
      <c r="J49" t="s" s="3">
        <v>182</v>
      </c>
      <c r="K49" s="2"/>
    </row>
    <row r="50" ht="17" customHeight="1">
      <c r="A50" s="4">
        <v>39067</v>
      </c>
      <c r="B50" t="s" s="3">
        <v>183</v>
      </c>
      <c r="C50" t="s" s="3">
        <v>184</v>
      </c>
      <c r="D50" t="s" s="3">
        <v>185</v>
      </c>
      <c r="E50" s="5">
        <v>6</v>
      </c>
      <c r="F50" s="5">
        <v>0</v>
      </c>
      <c r="G50" s="5">
        <f>F50*E50</f>
        <v>0</v>
      </c>
      <c r="H50" s="2"/>
      <c r="I50" s="2"/>
      <c r="J50" s="2"/>
      <c r="K50" s="2"/>
    </row>
    <row r="51" ht="14" customHeight="1">
      <c r="A51" s="4">
        <v>39188</v>
      </c>
      <c r="B51" t="s" s="3">
        <v>186</v>
      </c>
      <c r="C51" t="s" s="3">
        <v>187</v>
      </c>
      <c r="D51" t="s" s="3">
        <v>188</v>
      </c>
      <c r="E51" s="5">
        <v>32</v>
      </c>
      <c r="F51" s="5">
        <v>0</v>
      </c>
      <c r="G51" s="5">
        <f>F51*E51</f>
        <v>0</v>
      </c>
      <c r="H51" t="s" s="15">
        <v>189</v>
      </c>
      <c r="I51" t="s" s="15">
        <v>190</v>
      </c>
      <c r="J51" t="s" s="9">
        <v>191</v>
      </c>
      <c r="K51" s="2"/>
    </row>
    <row r="52" ht="14" customHeight="1">
      <c r="A52" s="4">
        <v>39362</v>
      </c>
      <c r="B52" t="s" s="3">
        <v>192</v>
      </c>
      <c r="C52" t="s" s="3">
        <v>193</v>
      </c>
      <c r="D52" t="s" s="3">
        <v>194</v>
      </c>
      <c r="E52" s="5">
        <v>6</v>
      </c>
      <c r="F52" s="5">
        <v>1</v>
      </c>
      <c r="G52" s="5">
        <f>F52*E52</f>
        <v>6</v>
      </c>
      <c r="H52" t="s" s="15">
        <v>195</v>
      </c>
      <c r="I52" t="s" s="15">
        <v>196</v>
      </c>
      <c r="J52" t="s" s="9">
        <v>197</v>
      </c>
      <c r="K52" s="2"/>
    </row>
    <row r="53" ht="14" customHeight="1">
      <c r="A53" s="4">
        <v>39421</v>
      </c>
      <c r="B53" t="s" s="3">
        <v>198</v>
      </c>
      <c r="C53" t="s" s="3">
        <v>199</v>
      </c>
      <c r="D53" t="s" s="3">
        <v>200</v>
      </c>
      <c r="E53" s="5">
        <v>8</v>
      </c>
      <c r="F53" s="5">
        <v>1</v>
      </c>
      <c r="G53" s="5">
        <f>F53*E53</f>
        <v>8</v>
      </c>
      <c r="H53" t="s" s="15">
        <v>158</v>
      </c>
      <c r="I53" t="s" s="15">
        <v>201</v>
      </c>
      <c r="J53" t="s" s="9">
        <v>202</v>
      </c>
      <c r="K53" s="2"/>
    </row>
    <row r="54" ht="14" customHeight="1">
      <c r="A54" s="4">
        <v>39440</v>
      </c>
      <c r="B54" t="s" s="3">
        <v>203</v>
      </c>
      <c r="C54" t="s" s="3">
        <v>175</v>
      </c>
      <c r="D54" t="s" s="3">
        <v>204</v>
      </c>
      <c r="E54" s="5">
        <v>6</v>
      </c>
      <c r="F54" s="5">
        <v>0</v>
      </c>
      <c r="G54" s="5">
        <f>F54*E54</f>
        <v>0</v>
      </c>
      <c r="H54" t="s" s="15">
        <v>205</v>
      </c>
      <c r="I54" t="s" s="15">
        <v>206</v>
      </c>
      <c r="J54" t="s" s="3">
        <v>207</v>
      </c>
      <c r="K54" s="2"/>
    </row>
    <row r="55" ht="14" customHeight="1">
      <c r="A55" s="4">
        <v>39485</v>
      </c>
      <c r="B55" t="s" s="3">
        <v>208</v>
      </c>
      <c r="C55" t="s" s="3">
        <v>209</v>
      </c>
      <c r="D55" t="s" s="3">
        <v>210</v>
      </c>
      <c r="E55" s="5">
        <v>6</v>
      </c>
      <c r="F55" s="5">
        <v>0</v>
      </c>
      <c r="G55" s="5">
        <f>F55*E55</f>
        <v>0</v>
      </c>
      <c r="H55" t="s" s="15">
        <v>211</v>
      </c>
      <c r="I55" t="s" s="15">
        <v>212</v>
      </c>
      <c r="J55" t="s" s="9">
        <v>213</v>
      </c>
      <c r="K55" s="2"/>
    </row>
    <row r="56" ht="14" customHeight="1">
      <c r="A56" s="4">
        <v>39693</v>
      </c>
      <c r="B56" t="s" s="3">
        <v>214</v>
      </c>
      <c r="C56" t="s" s="3">
        <v>175</v>
      </c>
      <c r="D56" t="s" s="3">
        <v>215</v>
      </c>
      <c r="E56" s="5">
        <v>6</v>
      </c>
      <c r="F56" s="5">
        <v>0</v>
      </c>
      <c r="G56" s="5">
        <f>F56*E56</f>
        <v>0</v>
      </c>
      <c r="H56" t="s" s="15">
        <v>216</v>
      </c>
      <c r="I56" t="s" s="15">
        <v>217</v>
      </c>
      <c r="J56" t="s" s="3">
        <v>218</v>
      </c>
      <c r="K56" s="2"/>
    </row>
    <row r="57" ht="14" customHeight="1">
      <c r="A57" s="4">
        <v>39806</v>
      </c>
      <c r="B57" t="s" s="3">
        <v>219</v>
      </c>
      <c r="C57" t="s" s="3">
        <v>172</v>
      </c>
      <c r="D57" t="s" s="3">
        <v>220</v>
      </c>
      <c r="E57" s="5">
        <v>8</v>
      </c>
      <c r="F57" s="5">
        <v>0</v>
      </c>
      <c r="G57" s="5">
        <f>F57*E57</f>
        <v>0</v>
      </c>
      <c r="H57" t="s" s="15">
        <v>221</v>
      </c>
      <c r="I57" s="2"/>
      <c r="J57" t="s" s="3">
        <v>222</v>
      </c>
      <c r="K57" s="2"/>
    </row>
    <row r="58" ht="14" customHeight="1">
      <c r="A58" s="4">
        <v>39840</v>
      </c>
      <c r="B58" t="s" s="3">
        <v>223</v>
      </c>
      <c r="C58" t="s" s="3">
        <v>172</v>
      </c>
      <c r="D58" t="s" s="3">
        <v>224</v>
      </c>
      <c r="E58" s="5">
        <v>6</v>
      </c>
      <c r="F58" s="5">
        <v>0</v>
      </c>
      <c r="G58" s="5">
        <f>F58*E58</f>
        <v>0</v>
      </c>
      <c r="H58" t="s" s="15">
        <v>225</v>
      </c>
      <c r="I58" s="2"/>
      <c r="J58" t="s" s="3">
        <v>226</v>
      </c>
      <c r="K58" s="2"/>
    </row>
    <row r="59" ht="14" customHeight="1">
      <c r="A59" s="4">
        <v>39882</v>
      </c>
      <c r="B59" t="s" s="3">
        <v>227</v>
      </c>
      <c r="C59" t="s" s="3">
        <v>228</v>
      </c>
      <c r="D59" t="s" s="3">
        <v>229</v>
      </c>
      <c r="E59" s="5">
        <v>10</v>
      </c>
      <c r="F59" s="5">
        <v>0</v>
      </c>
      <c r="G59" s="5">
        <f>F59*E59</f>
        <v>0</v>
      </c>
      <c r="H59" t="s" s="15">
        <v>230</v>
      </c>
      <c r="I59" t="s" s="15">
        <v>231</v>
      </c>
      <c r="J59" s="2"/>
      <c r="K59" s="2"/>
    </row>
    <row r="60" ht="14" customHeight="1">
      <c r="A60" s="4">
        <v>39901</v>
      </c>
      <c r="B60" t="s" s="3">
        <v>232</v>
      </c>
      <c r="C60" t="s" s="3">
        <v>233</v>
      </c>
      <c r="D60" t="s" s="3">
        <v>234</v>
      </c>
      <c r="E60" s="5">
        <v>8</v>
      </c>
      <c r="F60" s="5">
        <v>0</v>
      </c>
      <c r="G60" s="5">
        <f>F60*E60</f>
        <v>0</v>
      </c>
      <c r="H60" t="s" s="15">
        <v>235</v>
      </c>
      <c r="I60" t="s" s="15">
        <v>236</v>
      </c>
      <c r="J60" t="s" s="9">
        <v>237</v>
      </c>
      <c r="K60" s="2"/>
    </row>
    <row r="61" ht="14" customHeight="1">
      <c r="A61" s="4">
        <v>39906</v>
      </c>
      <c r="B61" t="s" s="3">
        <v>238</v>
      </c>
      <c r="C61" t="s" s="3">
        <v>239</v>
      </c>
      <c r="D61" t="s" s="3">
        <v>240</v>
      </c>
      <c r="E61" s="5">
        <v>13</v>
      </c>
      <c r="F61" s="5">
        <v>0</v>
      </c>
      <c r="G61" s="5">
        <f>F61*E61</f>
        <v>0</v>
      </c>
      <c r="H61" t="s" s="15">
        <v>111</v>
      </c>
      <c r="I61" t="s" s="15">
        <v>241</v>
      </c>
      <c r="J61" t="s" s="9">
        <v>242</v>
      </c>
      <c r="K61" s="2"/>
    </row>
    <row r="62" ht="14" customHeight="1">
      <c r="A62" s="4">
        <v>40122</v>
      </c>
      <c r="B62" t="s" s="3">
        <v>243</v>
      </c>
      <c r="C62" t="s" s="3">
        <v>244</v>
      </c>
      <c r="D62" t="s" s="3">
        <v>245</v>
      </c>
      <c r="E62" s="5">
        <v>13</v>
      </c>
      <c r="F62" s="5">
        <v>0</v>
      </c>
      <c r="G62" s="5">
        <f>F62*E62</f>
        <v>0</v>
      </c>
      <c r="H62" t="s" s="15">
        <v>111</v>
      </c>
      <c r="I62" t="s" s="15">
        <v>246</v>
      </c>
      <c r="J62" t="s" s="9">
        <v>247</v>
      </c>
      <c r="K62" s="2"/>
    </row>
    <row r="63" ht="14" customHeight="1">
      <c r="A63" s="4">
        <v>40197</v>
      </c>
      <c r="B63" t="s" s="3">
        <v>248</v>
      </c>
      <c r="C63" t="s" s="3">
        <v>187</v>
      </c>
      <c r="D63" t="s" s="3">
        <v>249</v>
      </c>
      <c r="E63" s="5">
        <v>8</v>
      </c>
      <c r="F63" s="5">
        <v>0</v>
      </c>
      <c r="G63" s="5">
        <f>F63*E63</f>
        <v>0</v>
      </c>
      <c r="H63" t="s" s="15">
        <v>158</v>
      </c>
      <c r="I63" s="2"/>
      <c r="J63" t="s" s="3">
        <v>250</v>
      </c>
      <c r="K63" s="2"/>
    </row>
    <row r="64" ht="14" customHeight="1">
      <c r="A64" s="4">
        <v>40393</v>
      </c>
      <c r="B64" t="s" s="3">
        <v>251</v>
      </c>
      <c r="C64" t="s" s="3">
        <v>252</v>
      </c>
      <c r="D64" t="s" s="3">
        <v>253</v>
      </c>
      <c r="E64" s="5">
        <v>8</v>
      </c>
      <c r="F64" s="5">
        <v>0</v>
      </c>
      <c r="G64" s="5">
        <f>F64*E64</f>
        <v>0</v>
      </c>
      <c r="H64" t="s" s="15">
        <v>111</v>
      </c>
      <c r="I64" t="s" s="15">
        <v>254</v>
      </c>
      <c r="J64" t="s" s="9">
        <v>255</v>
      </c>
      <c r="K64" s="2"/>
    </row>
    <row r="65" ht="14" customHeight="1">
      <c r="A65" s="4">
        <v>40551</v>
      </c>
      <c r="B65" t="s" s="3">
        <v>256</v>
      </c>
      <c r="C65" t="s" s="3">
        <v>257</v>
      </c>
      <c r="D65" t="s" s="3">
        <v>258</v>
      </c>
      <c r="E65" s="5">
        <v>6</v>
      </c>
      <c r="F65" s="5">
        <v>0</v>
      </c>
      <c r="G65" s="5">
        <f>F65*E65</f>
        <v>0</v>
      </c>
      <c r="H65" t="s" s="15">
        <v>111</v>
      </c>
      <c r="I65" t="s" s="15">
        <v>259</v>
      </c>
      <c r="J65" t="s" s="9">
        <v>260</v>
      </c>
      <c r="K65" s="2"/>
    </row>
    <row r="66" ht="14" customHeight="1">
      <c r="A66" s="4">
        <v>40731</v>
      </c>
      <c r="B66" t="s" s="3">
        <v>261</v>
      </c>
      <c r="C66" t="s" s="3">
        <v>262</v>
      </c>
      <c r="D66" t="s" s="3">
        <v>263</v>
      </c>
      <c r="E66" s="5">
        <v>7</v>
      </c>
      <c r="F66" s="5">
        <v>0</v>
      </c>
      <c r="G66" s="5">
        <f>F66*E66</f>
        <v>0</v>
      </c>
      <c r="H66" t="s" s="15">
        <v>111</v>
      </c>
      <c r="I66" t="s" s="3">
        <v>264</v>
      </c>
      <c r="J66" t="s" s="3">
        <v>265</v>
      </c>
      <c r="K66" s="2"/>
    </row>
    <row r="67" ht="14" customHeight="1">
      <c r="A67" s="4">
        <v>40762</v>
      </c>
      <c r="B67" t="s" s="3">
        <v>266</v>
      </c>
      <c r="C67" t="s" s="3">
        <v>267</v>
      </c>
      <c r="D67" t="s" s="3">
        <v>268</v>
      </c>
      <c r="E67" s="5">
        <v>7</v>
      </c>
      <c r="F67" s="5">
        <v>0</v>
      </c>
      <c r="G67" s="5">
        <f>F67*E67</f>
        <v>0</v>
      </c>
      <c r="H67" t="s" s="15">
        <v>269</v>
      </c>
      <c r="I67" t="s" s="15">
        <v>270</v>
      </c>
      <c r="J67" t="s" s="3">
        <v>271</v>
      </c>
      <c r="K67" s="2"/>
    </row>
    <row r="68" ht="14" customHeight="1">
      <c r="A68" s="4">
        <v>40828</v>
      </c>
      <c r="B68" t="s" s="3">
        <v>272</v>
      </c>
      <c r="C68" t="s" s="3">
        <v>172</v>
      </c>
      <c r="D68" t="s" s="3">
        <v>273</v>
      </c>
      <c r="E68" s="5">
        <v>8</v>
      </c>
      <c r="F68" s="5">
        <v>0</v>
      </c>
      <c r="G68" s="5">
        <f>F68*E68</f>
        <v>0</v>
      </c>
      <c r="H68" t="s" s="15">
        <v>111</v>
      </c>
      <c r="I68" t="s" s="15">
        <v>274</v>
      </c>
      <c r="J68" t="s" s="9">
        <v>275</v>
      </c>
      <c r="K68" s="2"/>
    </row>
    <row r="69" ht="15" customHeight="1">
      <c r="A69" s="4">
        <v>40902</v>
      </c>
      <c r="B69" t="s" s="3">
        <v>276</v>
      </c>
      <c r="C69" t="s" s="3">
        <v>244</v>
      </c>
      <c r="D69" t="s" s="3">
        <v>277</v>
      </c>
      <c r="E69" s="5">
        <v>6</v>
      </c>
      <c r="F69" s="5">
        <v>0</v>
      </c>
      <c r="G69" s="5">
        <f>F69*E69</f>
        <v>0</v>
      </c>
      <c r="H69" t="s" s="15">
        <v>278</v>
      </c>
      <c r="I69" t="s" s="16">
        <v>279</v>
      </c>
      <c r="J69" t="s" s="3">
        <v>280</v>
      </c>
      <c r="K69" s="2"/>
    </row>
    <row r="70" ht="14" customHeight="1">
      <c r="A70" s="4">
        <v>41001</v>
      </c>
      <c r="B70" t="s" s="3">
        <v>19</v>
      </c>
      <c r="C70" t="s" s="3">
        <v>172</v>
      </c>
      <c r="D70" t="s" s="3">
        <v>281</v>
      </c>
      <c r="E70" s="5">
        <v>7</v>
      </c>
      <c r="F70" s="5">
        <v>0</v>
      </c>
      <c r="G70" s="5">
        <f>F70*E70</f>
        <v>0</v>
      </c>
      <c r="H70" t="s" s="15">
        <v>111</v>
      </c>
      <c r="I70" t="s" s="15">
        <v>282</v>
      </c>
      <c r="J70" t="s" s="9">
        <v>283</v>
      </c>
      <c r="K70" s="2"/>
    </row>
    <row r="71" ht="14" customHeight="1">
      <c r="A71" s="4">
        <v>41110</v>
      </c>
      <c r="B71" t="s" s="3">
        <v>284</v>
      </c>
      <c r="C71" t="s" s="3">
        <v>285</v>
      </c>
      <c r="D71" t="s" s="3">
        <v>286</v>
      </c>
      <c r="E71" s="5">
        <v>12</v>
      </c>
      <c r="F71" s="5">
        <v>1</v>
      </c>
      <c r="G71" s="5">
        <f>F71*E71</f>
        <v>12</v>
      </c>
      <c r="H71" t="s" s="15">
        <v>287</v>
      </c>
      <c r="I71" t="s" s="15">
        <v>288</v>
      </c>
      <c r="J71" t="s" s="9">
        <v>289</v>
      </c>
      <c r="K71" s="2"/>
    </row>
    <row r="72" ht="14" customHeight="1">
      <c r="A72" s="4">
        <v>41126</v>
      </c>
      <c r="B72" t="s" s="3">
        <v>290</v>
      </c>
      <c r="C72" t="s" s="3">
        <v>193</v>
      </c>
      <c r="D72" t="s" s="3">
        <v>291</v>
      </c>
      <c r="E72" s="5">
        <v>6</v>
      </c>
      <c r="F72" s="5">
        <v>0</v>
      </c>
      <c r="G72" s="5">
        <f>F72*E72</f>
        <v>0</v>
      </c>
      <c r="H72" t="s" s="15">
        <v>111</v>
      </c>
      <c r="I72" t="s" s="15">
        <v>292</v>
      </c>
      <c r="J72" t="s" s="9">
        <v>293</v>
      </c>
      <c r="K72" s="2"/>
    </row>
    <row r="73" ht="14" customHeight="1">
      <c r="A73" s="4">
        <v>41179</v>
      </c>
      <c r="B73" t="s" s="3">
        <v>294</v>
      </c>
      <c r="C73" t="s" s="3">
        <v>166</v>
      </c>
      <c r="D73" t="s" s="3">
        <v>295</v>
      </c>
      <c r="E73" s="5">
        <v>6</v>
      </c>
      <c r="F73" s="5">
        <v>0</v>
      </c>
      <c r="G73" s="5">
        <f>F73*E73</f>
        <v>0</v>
      </c>
      <c r="H73" t="s" s="15">
        <v>296</v>
      </c>
      <c r="I73" t="s" s="15">
        <v>297</v>
      </c>
      <c r="J73" t="s" s="9">
        <v>298</v>
      </c>
      <c r="K73" s="2"/>
    </row>
    <row r="74" ht="14" customHeight="1">
      <c r="A74" s="4">
        <v>41257</v>
      </c>
      <c r="B74" t="s" s="3">
        <v>299</v>
      </c>
      <c r="C74" t="s" s="3">
        <v>252</v>
      </c>
      <c r="D74" t="s" s="3">
        <v>300</v>
      </c>
      <c r="E74" s="5">
        <v>27</v>
      </c>
      <c r="F74" s="5">
        <v>1</v>
      </c>
      <c r="G74" s="5">
        <f>F74*E74</f>
        <v>27</v>
      </c>
      <c r="H74" t="s" s="15">
        <v>301</v>
      </c>
      <c r="I74" t="s" s="17">
        <v>302</v>
      </c>
      <c r="J74" t="s" s="9">
        <v>303</v>
      </c>
      <c r="K74" s="2"/>
    </row>
    <row r="75" ht="14" customHeight="1">
      <c r="A75" s="4">
        <v>41481</v>
      </c>
      <c r="B75" t="s" s="3">
        <v>304</v>
      </c>
      <c r="C75" t="s" s="3">
        <v>305</v>
      </c>
      <c r="D75" t="s" s="3">
        <v>306</v>
      </c>
      <c r="E75" s="5">
        <v>6</v>
      </c>
      <c r="F75" s="5">
        <v>0</v>
      </c>
      <c r="G75" s="5">
        <f>F75*E75</f>
        <v>0</v>
      </c>
      <c r="H75" t="s" s="15">
        <v>152</v>
      </c>
      <c r="I75" t="s" s="15">
        <v>307</v>
      </c>
      <c r="J75" t="s" s="3">
        <v>308</v>
      </c>
      <c r="K75" s="2"/>
    </row>
    <row r="76" ht="14" customHeight="1">
      <c r="A76" s="4">
        <v>41533</v>
      </c>
      <c r="B76" t="s" s="3">
        <v>33</v>
      </c>
      <c r="C76" t="s" s="3">
        <v>309</v>
      </c>
      <c r="D76" t="s" s="3">
        <v>310</v>
      </c>
      <c r="E76" s="5">
        <v>12</v>
      </c>
      <c r="F76" s="5">
        <v>0</v>
      </c>
      <c r="G76" s="5">
        <f>F76*E76</f>
        <v>0</v>
      </c>
      <c r="H76" t="s" s="15">
        <v>311</v>
      </c>
      <c r="I76" t="s" s="17">
        <v>312</v>
      </c>
      <c r="J76" t="s" s="9">
        <v>313</v>
      </c>
      <c r="K76" s="18"/>
    </row>
    <row r="77" ht="14" customHeight="1">
      <c r="A77" s="4">
        <v>41829</v>
      </c>
      <c r="B77" t="s" s="3">
        <v>314</v>
      </c>
      <c r="C77" t="s" s="3">
        <v>244</v>
      </c>
      <c r="D77" t="s" s="3">
        <v>315</v>
      </c>
      <c r="E77" s="5">
        <v>6</v>
      </c>
      <c r="F77" s="5">
        <v>0</v>
      </c>
      <c r="G77" s="5">
        <f>F77*E77</f>
        <v>0</v>
      </c>
      <c r="H77" t="s" s="15">
        <v>152</v>
      </c>
      <c r="I77" t="s" s="3">
        <v>316</v>
      </c>
      <c r="J77" t="s" s="3">
        <v>317</v>
      </c>
      <c r="K77" s="2"/>
    </row>
    <row r="78" ht="17" customHeight="1">
      <c r="A78" s="4">
        <v>41900</v>
      </c>
      <c r="B78" t="s" s="3">
        <v>318</v>
      </c>
      <c r="C78" t="s" s="3">
        <v>305</v>
      </c>
      <c r="D78" t="s" s="3">
        <v>319</v>
      </c>
      <c r="E78" s="5">
        <v>7</v>
      </c>
      <c r="F78" s="5">
        <v>0</v>
      </c>
      <c r="G78" s="5">
        <f>F78*E78</f>
        <v>0</v>
      </c>
      <c r="H78" t="s" s="3">
        <v>152</v>
      </c>
      <c r="I78" t="s" s="3">
        <v>320</v>
      </c>
      <c r="J78" t="s" s="3">
        <v>321</v>
      </c>
      <c r="K78" s="2"/>
    </row>
    <row r="79" ht="17" customHeight="1">
      <c r="A79" s="4"/>
      <c r="B79" s="2"/>
      <c r="C79" s="2"/>
      <c r="D79" s="2"/>
      <c r="E79" s="2"/>
      <c r="F79" s="2"/>
      <c r="G79" s="2"/>
      <c r="H79" s="2"/>
      <c r="I79" s="2"/>
      <c r="J79" s="2"/>
      <c r="K79" s="2"/>
    </row>
    <row r="80" ht="17" customHeight="1">
      <c r="A80" s="4"/>
      <c r="B80" s="2"/>
      <c r="C80" s="2"/>
      <c r="D80" t="s" s="3">
        <v>96</v>
      </c>
      <c r="E80" s="2"/>
      <c r="F80" s="5">
        <f>AVERAGE(F44:F78)</f>
        <v>0.1428571428571428</v>
      </c>
      <c r="G80" s="2"/>
      <c r="H80" s="2"/>
      <c r="I80" s="2"/>
      <c r="J80" s="2"/>
      <c r="K80" s="2"/>
    </row>
    <row r="81" ht="17" customHeight="1">
      <c r="A81" s="4"/>
      <c r="B81" s="2"/>
      <c r="C81" s="2"/>
      <c r="D81" t="s" s="3">
        <v>97</v>
      </c>
      <c r="E81" s="5">
        <f>SUM(E44:E78)</f>
        <v>309</v>
      </c>
      <c r="F81" s="5">
        <f>SUM(F44:F78)</f>
        <v>5</v>
      </c>
      <c r="G81" s="5">
        <f>SUM(G44:G78)</f>
        <v>59</v>
      </c>
      <c r="H81" s="2"/>
      <c r="I81" s="2"/>
      <c r="J81" s="2"/>
      <c r="K81" s="2"/>
    </row>
    <row r="82" ht="17" customHeight="1">
      <c r="A82" s="4"/>
      <c r="B82" s="2"/>
      <c r="C82" s="2"/>
      <c r="D82" t="s" s="3">
        <v>98</v>
      </c>
      <c r="E82" s="2"/>
      <c r="F82" s="5">
        <f>COUNT(F44:F78)</f>
        <v>35</v>
      </c>
      <c r="G82" s="2"/>
      <c r="H82" s="2"/>
      <c r="I82" s="2"/>
      <c r="J82" s="2"/>
      <c r="K82" s="2"/>
    </row>
    <row r="83" ht="17" customHeight="1">
      <c r="A83" s="4"/>
      <c r="B83" s="2"/>
      <c r="C83" s="2"/>
      <c r="D83" s="2"/>
      <c r="E83" s="2"/>
      <c r="F83" s="2"/>
      <c r="G83" s="2"/>
      <c r="H83" s="2"/>
      <c r="I83" s="2"/>
      <c r="J83" s="2"/>
      <c r="K83" s="2"/>
    </row>
    <row r="84" ht="17" customHeight="1">
      <c r="A84" s="4"/>
      <c r="B84" s="2"/>
      <c r="C84" s="2"/>
      <c r="D84" s="2"/>
      <c r="E84" s="2"/>
      <c r="F84" s="2"/>
      <c r="G84" s="2"/>
      <c r="H84" s="2"/>
      <c r="I84" s="2"/>
      <c r="J84" s="2"/>
      <c r="K84" s="2"/>
    </row>
    <row r="85" ht="17" customHeight="1">
      <c r="A85" s="4"/>
      <c r="B85" s="2"/>
      <c r="C85" s="2"/>
      <c r="D85" s="2"/>
      <c r="E85" s="2"/>
      <c r="F85" s="2"/>
      <c r="G85" s="2"/>
      <c r="H85" s="2"/>
      <c r="I85" s="2"/>
      <c r="J85" s="2"/>
      <c r="K85" s="2"/>
    </row>
  </sheetData>
  <hyperlinks>
    <hyperlink ref="J30" r:id="rId1" location="" tooltip="" display=""/>
    <hyperlink ref="J55" r:id="rId2" location="" tooltip="" display=""/>
    <hyperlink ref="J65" r:id="rId3" location="" tooltip="" display=""/>
    <hyperlink ref="J76" r:id="rId4" location="" tooltip="" display=""/>
  </hyperlink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xl/worksheets/sheet2.xml><?xml version="1.0" encoding="utf-8"?>
<worksheet xmlns:r="http://schemas.openxmlformats.org/officeDocument/2006/relationships" xmlns="http://schemas.openxmlformats.org/spreadsheetml/2006/main">
  <dimension ref="A1:AS89"/>
  <sheetViews>
    <sheetView workbookViewId="0" showGridLines="0" defaultGridColor="1"/>
  </sheetViews>
  <sheetFormatPr defaultColWidth="10.7143" defaultRowHeight="15" customHeight="1" outlineLevelRow="0" outlineLevelCol="0"/>
  <cols>
    <col min="1" max="1" width="10.7344" style="19" customWidth="1"/>
    <col min="2" max="2" width="10.7344" style="19" customWidth="1"/>
    <col min="3" max="3" width="10.7344" style="19" customWidth="1"/>
    <col min="4" max="4" width="12.2891" style="19" customWidth="1"/>
    <col min="5" max="5" width="12.7344" style="19" customWidth="1"/>
    <col min="6" max="6" width="10.7344" style="19" customWidth="1"/>
    <col min="7" max="7" width="10.7344" style="19" customWidth="1"/>
    <col min="8" max="8" width="10.7344" style="19" customWidth="1"/>
    <col min="9" max="9" width="10.7344" style="19" customWidth="1"/>
    <col min="10" max="10" width="10.7344" style="19" customWidth="1"/>
    <col min="11" max="11" width="10.7344" style="19" customWidth="1"/>
    <col min="12" max="12" width="10.7344" style="19" customWidth="1"/>
    <col min="13" max="13" width="10.7344" style="19" customWidth="1"/>
    <col min="14" max="14" width="10.7344" style="19" customWidth="1"/>
    <col min="15" max="15" width="10.7344" style="19" customWidth="1"/>
    <col min="16" max="16" width="10.7344" style="19" customWidth="1"/>
    <col min="17" max="17" width="29.8672" style="19" customWidth="1"/>
    <col min="18" max="18" width="10.7344" style="19" customWidth="1"/>
    <col min="19" max="19" width="10.7344" style="19" customWidth="1"/>
    <col min="20" max="20" width="10.7344" style="19" customWidth="1"/>
    <col min="21" max="21" width="10.8672" style="19" customWidth="1"/>
    <col min="22" max="22" width="10.7344" style="19" customWidth="1"/>
    <col min="23" max="23" width="10.7344" style="19" customWidth="1"/>
    <col min="24" max="24" width="10.7344" style="19" customWidth="1"/>
    <col min="25" max="25" width="10.7344" style="19" customWidth="1"/>
    <col min="26" max="26" width="10.7344" style="19" customWidth="1"/>
    <col min="27" max="27" width="10.7344" style="19" customWidth="1"/>
    <col min="28" max="28" width="10.7344" style="19" customWidth="1"/>
    <col min="29" max="29" width="10.7344" style="19" customWidth="1"/>
    <col min="30" max="30" width="10.7344" style="19" customWidth="1"/>
    <col min="31" max="31" width="10.7344" style="19" customWidth="1"/>
    <col min="32" max="32" width="10.7344" style="19" customWidth="1"/>
    <col min="33" max="33" width="10.7344" style="19" customWidth="1"/>
    <col min="34" max="34" width="10.7344" style="19" customWidth="1"/>
    <col min="35" max="35" width="10.7344" style="19" customWidth="1"/>
    <col min="36" max="36" width="10.7344" style="19" customWidth="1"/>
    <col min="37" max="37" width="10.7344" style="19" customWidth="1"/>
    <col min="38" max="38" width="10.8672" style="19" customWidth="1"/>
    <col min="39" max="39" width="60.1562" style="19" customWidth="1"/>
    <col min="40" max="40" width="71" style="19" customWidth="1"/>
    <col min="41" max="41" width="30.7344" style="19" customWidth="1"/>
    <col min="42" max="42" width="10.7344" style="19" customWidth="1"/>
    <col min="43" max="43" width="10.7344" style="19" customWidth="1"/>
    <col min="44" max="44" width="10.7344" style="19" customWidth="1"/>
    <col min="45" max="45" width="10.7344" style="19" customWidth="1"/>
    <col min="46" max="256" width="10.7344" style="19" customWidth="1"/>
  </cols>
  <sheetData>
    <row r="1" ht="84" customHeight="1">
      <c r="A1" t="s" s="20">
        <v>322</v>
      </c>
      <c r="B1" t="s" s="20">
        <v>323</v>
      </c>
      <c r="C1" t="s" s="20">
        <v>324</v>
      </c>
      <c r="D1" t="s" s="20">
        <v>2</v>
      </c>
      <c r="E1" t="s" s="20">
        <v>1</v>
      </c>
      <c r="F1" t="s" s="20">
        <v>325</v>
      </c>
      <c r="G1" t="s" s="20">
        <v>326</v>
      </c>
      <c r="H1" t="s" s="20">
        <v>327</v>
      </c>
      <c r="I1" t="s" s="20">
        <v>328</v>
      </c>
      <c r="J1" t="s" s="20">
        <v>329</v>
      </c>
      <c r="K1" t="s" s="20">
        <v>330</v>
      </c>
      <c r="L1" t="s" s="20">
        <v>331</v>
      </c>
      <c r="M1" t="s" s="20">
        <v>332</v>
      </c>
      <c r="N1" t="s" s="21">
        <v>333</v>
      </c>
      <c r="O1" t="s" s="21">
        <v>334</v>
      </c>
      <c r="P1" t="s" s="21">
        <v>335</v>
      </c>
      <c r="Q1" t="s" s="21">
        <v>336</v>
      </c>
      <c r="R1" t="s" s="21">
        <v>337</v>
      </c>
      <c r="S1" t="s" s="21">
        <v>111</v>
      </c>
      <c r="T1" t="s" s="21">
        <v>158</v>
      </c>
      <c r="U1" t="s" s="20">
        <v>338</v>
      </c>
      <c r="V1" t="s" s="21">
        <v>311</v>
      </c>
      <c r="W1" t="s" s="21">
        <v>339</v>
      </c>
      <c r="X1" t="s" s="21">
        <v>340</v>
      </c>
      <c r="Y1" t="s" s="21">
        <v>341</v>
      </c>
      <c r="Z1" t="s" s="21">
        <v>342</v>
      </c>
      <c r="AA1" t="s" s="21">
        <v>343</v>
      </c>
      <c r="AB1" t="s" s="21">
        <v>344</v>
      </c>
      <c r="AC1" t="s" s="21">
        <v>345</v>
      </c>
      <c r="AD1" t="s" s="21">
        <v>346</v>
      </c>
      <c r="AE1" t="s" s="21">
        <v>347</v>
      </c>
      <c r="AF1" t="s" s="21">
        <v>348</v>
      </c>
      <c r="AG1" t="s" s="21">
        <v>349</v>
      </c>
      <c r="AH1" t="s" s="20">
        <v>350</v>
      </c>
      <c r="AI1" t="s" s="20">
        <v>351</v>
      </c>
      <c r="AJ1" t="s" s="20">
        <v>352</v>
      </c>
      <c r="AK1" t="s" s="20">
        <v>353</v>
      </c>
      <c r="AL1" t="s" s="20">
        <v>354</v>
      </c>
      <c r="AM1" t="s" s="21">
        <v>158</v>
      </c>
      <c r="AN1" t="s" s="20">
        <v>338</v>
      </c>
      <c r="AO1" t="s" s="20">
        <v>355</v>
      </c>
      <c r="AP1" t="s" s="20">
        <v>356</v>
      </c>
      <c r="AQ1" t="s" s="20">
        <v>357</v>
      </c>
      <c r="AR1" t="s" s="20">
        <v>358</v>
      </c>
      <c r="AS1" t="s" s="20">
        <v>359</v>
      </c>
    </row>
    <row r="2" ht="14" customHeight="1">
      <c r="A2" s="22">
        <v>2018</v>
      </c>
      <c r="B2" s="22">
        <v>4</v>
      </c>
      <c r="C2" s="22">
        <v>22</v>
      </c>
      <c r="D2" t="s" s="20">
        <v>360</v>
      </c>
      <c r="E2" t="s" s="20">
        <v>361</v>
      </c>
      <c r="F2" s="22"/>
      <c r="G2" s="22"/>
      <c r="H2" s="22"/>
      <c r="I2" s="22"/>
      <c r="J2" s="22"/>
      <c r="K2" s="22"/>
      <c r="L2" s="22"/>
      <c r="M2" s="22"/>
      <c r="N2" s="23"/>
      <c r="O2" s="23"/>
      <c r="P2" s="23"/>
      <c r="Q2" s="23"/>
      <c r="R2" s="23"/>
      <c r="S2" s="23"/>
      <c r="T2" s="23">
        <v>1</v>
      </c>
      <c r="U2" s="22">
        <v>1</v>
      </c>
      <c r="V2" s="23"/>
      <c r="W2" s="23"/>
      <c r="X2" s="23"/>
      <c r="Y2" s="23"/>
      <c r="Z2" s="23">
        <v>0</v>
      </c>
      <c r="AA2" s="23"/>
      <c r="AB2" s="23"/>
      <c r="AC2" s="23"/>
      <c r="AD2" s="24"/>
      <c r="AE2" s="24"/>
      <c r="AF2" s="23"/>
      <c r="AG2" s="23"/>
      <c r="AH2" s="22"/>
      <c r="AI2" s="22"/>
      <c r="AJ2" s="22"/>
      <c r="AK2" s="22"/>
      <c r="AL2" s="22"/>
      <c r="AM2" s="23">
        <v>1</v>
      </c>
      <c r="AN2" s="22">
        <v>1</v>
      </c>
      <c r="AO2" t="s" s="20">
        <v>196</v>
      </c>
      <c r="AP2" s="20"/>
      <c r="AQ2" s="22"/>
      <c r="AR2" s="22"/>
      <c r="AS2" s="22"/>
    </row>
    <row r="3" ht="14" customHeight="1">
      <c r="A3" s="18">
        <v>2018</v>
      </c>
      <c r="B3" s="18">
        <v>2</v>
      </c>
      <c r="C3" s="18">
        <v>14</v>
      </c>
      <c r="D3" t="s" s="9">
        <v>28</v>
      </c>
      <c r="E3" t="s" s="9">
        <v>362</v>
      </c>
      <c r="F3" t="s" s="9">
        <v>363</v>
      </c>
      <c r="G3" s="25">
        <v>19</v>
      </c>
      <c r="H3" s="25">
        <v>17</v>
      </c>
      <c r="I3" s="25">
        <v>17</v>
      </c>
      <c r="J3" s="25">
        <v>15</v>
      </c>
      <c r="K3" s="25">
        <v>0</v>
      </c>
      <c r="L3" s="25">
        <v>0</v>
      </c>
      <c r="M3" s="25">
        <v>0</v>
      </c>
      <c r="N3" s="25">
        <v>0</v>
      </c>
      <c r="O3" s="25">
        <v>1</v>
      </c>
      <c r="P3" s="25">
        <v>0</v>
      </c>
      <c r="Q3" t="s" s="9">
        <v>364</v>
      </c>
      <c r="R3" s="25">
        <v>17</v>
      </c>
      <c r="S3" s="25">
        <v>0</v>
      </c>
      <c r="T3" s="25">
        <v>1</v>
      </c>
      <c r="U3" s="25">
        <v>1</v>
      </c>
      <c r="V3" s="25">
        <v>0</v>
      </c>
      <c r="W3" s="25">
        <v>0</v>
      </c>
      <c r="X3" s="25">
        <v>0</v>
      </c>
      <c r="Y3" s="25">
        <v>0</v>
      </c>
      <c r="Z3" s="25">
        <v>0</v>
      </c>
      <c r="AA3" s="25">
        <v>1</v>
      </c>
      <c r="AB3" s="25">
        <v>9</v>
      </c>
      <c r="AC3" s="25">
        <v>8</v>
      </c>
      <c r="AD3" s="26"/>
      <c r="AE3" s="26"/>
      <c r="AF3" s="25">
        <v>0</v>
      </c>
      <c r="AG3" s="25">
        <v>0</v>
      </c>
      <c r="AH3" t="s" s="9">
        <v>365</v>
      </c>
      <c r="AI3" t="s" s="9">
        <v>366</v>
      </c>
      <c r="AJ3" s="18"/>
      <c r="AK3" t="s" s="9">
        <v>367</v>
      </c>
      <c r="AL3" s="18">
        <v>1</v>
      </c>
      <c r="AM3" s="25">
        <v>1</v>
      </c>
      <c r="AN3" s="25">
        <v>1</v>
      </c>
      <c r="AO3" t="s" s="9">
        <v>368</v>
      </c>
      <c r="AP3" t="s" s="9">
        <v>369</v>
      </c>
      <c r="AQ3" t="s" s="9">
        <v>370</v>
      </c>
      <c r="AR3" t="s" s="9">
        <v>371</v>
      </c>
      <c r="AS3" s="18"/>
    </row>
    <row r="4" ht="14" customHeight="1">
      <c r="A4" s="18">
        <v>2018</v>
      </c>
      <c r="B4" s="18">
        <v>1</v>
      </c>
      <c r="C4" s="18">
        <v>28</v>
      </c>
      <c r="D4" t="s" s="9">
        <v>131</v>
      </c>
      <c r="E4" t="s" s="9">
        <v>372</v>
      </c>
      <c r="F4" t="s" s="9">
        <v>373</v>
      </c>
      <c r="G4" s="25">
        <v>28</v>
      </c>
      <c r="H4" s="25">
        <v>4</v>
      </c>
      <c r="I4" s="25">
        <v>4</v>
      </c>
      <c r="J4" s="25">
        <v>1</v>
      </c>
      <c r="K4" s="25">
        <v>1</v>
      </c>
      <c r="L4" s="25">
        <v>0</v>
      </c>
      <c r="M4" s="25">
        <v>0</v>
      </c>
      <c r="N4" s="25">
        <v>1</v>
      </c>
      <c r="O4" s="25">
        <v>0</v>
      </c>
      <c r="P4" s="25">
        <v>0</v>
      </c>
      <c r="Q4" t="s" s="9">
        <v>374</v>
      </c>
      <c r="R4" s="25">
        <v>4</v>
      </c>
      <c r="S4" s="25">
        <v>1</v>
      </c>
      <c r="T4" s="25">
        <v>1</v>
      </c>
      <c r="U4" s="25">
        <v>1</v>
      </c>
      <c r="V4" s="25">
        <v>0</v>
      </c>
      <c r="W4" s="25">
        <v>1</v>
      </c>
      <c r="X4" s="25">
        <v>0</v>
      </c>
      <c r="Y4" s="25">
        <v>0</v>
      </c>
      <c r="Z4" s="25">
        <v>1</v>
      </c>
      <c r="AA4" s="27">
        <v>0</v>
      </c>
      <c r="AB4" s="25">
        <v>2</v>
      </c>
      <c r="AC4" s="25">
        <v>2</v>
      </c>
      <c r="AD4" s="26"/>
      <c r="AE4" s="26"/>
      <c r="AF4" s="25">
        <v>1</v>
      </c>
      <c r="AG4" s="25">
        <v>0</v>
      </c>
      <c r="AH4" t="s" s="9">
        <v>375</v>
      </c>
      <c r="AI4" t="s" s="9">
        <v>376</v>
      </c>
      <c r="AJ4" s="18"/>
      <c r="AK4" t="s" s="9">
        <v>377</v>
      </c>
      <c r="AL4" s="28">
        <v>0</v>
      </c>
      <c r="AM4" s="25">
        <v>1</v>
      </c>
      <c r="AN4" s="25">
        <v>1</v>
      </c>
      <c r="AO4" t="s" s="9">
        <v>378</v>
      </c>
      <c r="AP4" t="s" s="9">
        <v>379</v>
      </c>
      <c r="AQ4" t="s" s="9">
        <v>380</v>
      </c>
      <c r="AR4" t="s" s="9">
        <v>381</v>
      </c>
      <c r="AS4" s="18"/>
    </row>
    <row r="5" ht="14" customHeight="1">
      <c r="A5" s="18">
        <v>2017</v>
      </c>
      <c r="B5" s="18">
        <v>11</v>
      </c>
      <c r="C5" s="18">
        <v>5</v>
      </c>
      <c r="D5" t="s" s="9">
        <v>70</v>
      </c>
      <c r="E5" t="s" s="9">
        <v>382</v>
      </c>
      <c r="F5" t="s" s="9">
        <v>383</v>
      </c>
      <c r="G5" s="25">
        <v>26</v>
      </c>
      <c r="H5" s="25">
        <v>26</v>
      </c>
      <c r="I5" s="25">
        <v>26</v>
      </c>
      <c r="J5" s="25">
        <v>20</v>
      </c>
      <c r="K5" s="25">
        <v>1</v>
      </c>
      <c r="L5" s="25">
        <v>0</v>
      </c>
      <c r="M5" s="25">
        <v>0</v>
      </c>
      <c r="N5" s="25">
        <v>0</v>
      </c>
      <c r="O5" s="25">
        <v>1</v>
      </c>
      <c r="P5" s="25">
        <v>1</v>
      </c>
      <c r="Q5" t="s" s="9">
        <v>384</v>
      </c>
      <c r="R5" t="s" s="29">
        <v>385</v>
      </c>
      <c r="S5" s="25">
        <v>0</v>
      </c>
      <c r="T5" s="25">
        <v>1</v>
      </c>
      <c r="U5" s="25">
        <v>1</v>
      </c>
      <c r="V5" s="25">
        <v>0</v>
      </c>
      <c r="W5" s="25">
        <v>0</v>
      </c>
      <c r="X5" s="25">
        <v>0</v>
      </c>
      <c r="Y5" s="25">
        <v>0</v>
      </c>
      <c r="Z5" s="25">
        <v>0</v>
      </c>
      <c r="AA5" s="27">
        <v>1</v>
      </c>
      <c r="AB5" s="25">
        <v>8</v>
      </c>
      <c r="AC5" s="25">
        <v>17</v>
      </c>
      <c r="AD5" s="26"/>
      <c r="AE5" s="26"/>
      <c r="AF5" s="25">
        <v>1</v>
      </c>
      <c r="AG5" s="25">
        <v>0</v>
      </c>
      <c r="AH5" t="s" s="9">
        <v>386</v>
      </c>
      <c r="AI5" t="s" s="9">
        <v>387</v>
      </c>
      <c r="AJ5" s="18"/>
      <c r="AK5" t="s" s="9">
        <v>388</v>
      </c>
      <c r="AL5" s="28">
        <v>1</v>
      </c>
      <c r="AM5" s="25">
        <v>1</v>
      </c>
      <c r="AN5" s="25">
        <v>1</v>
      </c>
      <c r="AO5" t="s" s="9">
        <v>389</v>
      </c>
      <c r="AP5" t="s" s="9">
        <v>390</v>
      </c>
      <c r="AQ5" t="s" s="9">
        <v>391</v>
      </c>
      <c r="AR5" t="s" s="9">
        <v>392</v>
      </c>
      <c r="AS5" s="18"/>
    </row>
    <row r="6" ht="69" customHeight="1">
      <c r="A6" s="18">
        <v>2017</v>
      </c>
      <c r="B6" s="18">
        <v>10</v>
      </c>
      <c r="C6" s="18">
        <v>1</v>
      </c>
      <c r="D6" t="s" s="9">
        <v>393</v>
      </c>
      <c r="E6" t="s" s="9">
        <v>394</v>
      </c>
      <c r="F6" t="s" s="9">
        <v>395</v>
      </c>
      <c r="G6" s="25">
        <v>64</v>
      </c>
      <c r="H6" s="25">
        <v>58</v>
      </c>
      <c r="I6" s="25">
        <v>58</v>
      </c>
      <c r="J6" s="25">
        <v>441</v>
      </c>
      <c r="K6" s="25">
        <v>1</v>
      </c>
      <c r="L6" s="25">
        <v>0</v>
      </c>
      <c r="M6" s="25">
        <v>0</v>
      </c>
      <c r="N6" s="25">
        <v>1</v>
      </c>
      <c r="O6" s="25">
        <v>1</v>
      </c>
      <c r="P6" s="25">
        <v>1</v>
      </c>
      <c r="Q6" t="s" s="30">
        <v>396</v>
      </c>
      <c r="R6" s="25">
        <v>58</v>
      </c>
      <c r="S6" s="25">
        <v>1</v>
      </c>
      <c r="T6" s="25">
        <v>1</v>
      </c>
      <c r="U6" s="25">
        <v>1</v>
      </c>
      <c r="V6" s="25">
        <v>0</v>
      </c>
      <c r="W6" s="25">
        <v>1</v>
      </c>
      <c r="X6" s="25">
        <v>0</v>
      </c>
      <c r="Y6" s="25">
        <v>0</v>
      </c>
      <c r="Z6" s="25">
        <v>0</v>
      </c>
      <c r="AA6" s="27">
        <v>1</v>
      </c>
      <c r="AB6" s="25">
        <v>22</v>
      </c>
      <c r="AC6" s="25">
        <v>36</v>
      </c>
      <c r="AD6" s="26"/>
      <c r="AE6" s="26"/>
      <c r="AF6" s="25">
        <v>1</v>
      </c>
      <c r="AG6" s="25">
        <v>0</v>
      </c>
      <c r="AH6" t="s" s="9">
        <v>397</v>
      </c>
      <c r="AI6" t="s" s="9">
        <v>398</v>
      </c>
      <c r="AJ6" s="18"/>
      <c r="AK6" t="s" s="9">
        <v>399</v>
      </c>
      <c r="AL6" s="28">
        <v>1</v>
      </c>
      <c r="AM6" s="25">
        <v>1</v>
      </c>
      <c r="AN6" s="25">
        <v>1</v>
      </c>
      <c r="AO6" t="s" s="9">
        <v>400</v>
      </c>
      <c r="AP6" t="s" s="9">
        <v>401</v>
      </c>
      <c r="AQ6" t="s" s="9">
        <v>402</v>
      </c>
      <c r="AR6" t="s" s="9">
        <v>403</v>
      </c>
      <c r="AS6" s="18"/>
    </row>
    <row r="7" ht="14" customHeight="1">
      <c r="A7" s="18">
        <v>2017</v>
      </c>
      <c r="B7" s="18">
        <v>6</v>
      </c>
      <c r="C7" s="18">
        <v>5</v>
      </c>
      <c r="D7" t="s" s="9">
        <v>28</v>
      </c>
      <c r="E7" t="s" s="9">
        <v>404</v>
      </c>
      <c r="F7" t="s" s="9">
        <v>405</v>
      </c>
      <c r="G7" s="25">
        <v>45</v>
      </c>
      <c r="H7" s="25">
        <v>5</v>
      </c>
      <c r="I7" s="25">
        <v>5</v>
      </c>
      <c r="J7" s="25">
        <v>0</v>
      </c>
      <c r="K7" s="25">
        <v>1</v>
      </c>
      <c r="L7" s="25">
        <v>0</v>
      </c>
      <c r="M7" s="25">
        <v>0</v>
      </c>
      <c r="N7" s="25">
        <v>0</v>
      </c>
      <c r="O7" t="s" s="29">
        <v>406</v>
      </c>
      <c r="P7" t="s" s="29">
        <v>406</v>
      </c>
      <c r="Q7" t="s" s="9">
        <v>407</v>
      </c>
      <c r="R7" s="25">
        <v>5</v>
      </c>
      <c r="S7" s="25">
        <v>1</v>
      </c>
      <c r="T7" s="25">
        <v>0</v>
      </c>
      <c r="U7" s="25"/>
      <c r="V7" s="25">
        <v>0</v>
      </c>
      <c r="W7" s="25">
        <v>0</v>
      </c>
      <c r="X7" s="25">
        <v>0</v>
      </c>
      <c r="Y7" s="25">
        <v>0</v>
      </c>
      <c r="Z7" s="25">
        <v>0</v>
      </c>
      <c r="AA7" s="27">
        <v>0</v>
      </c>
      <c r="AB7" s="25">
        <v>4</v>
      </c>
      <c r="AC7" s="25">
        <v>1</v>
      </c>
      <c r="AD7" s="26"/>
      <c r="AE7" s="26"/>
      <c r="AF7" s="25">
        <v>1</v>
      </c>
      <c r="AG7" s="25">
        <v>0</v>
      </c>
      <c r="AH7" t="s" s="9">
        <v>408</v>
      </c>
      <c r="AI7" t="s" s="9">
        <v>409</v>
      </c>
      <c r="AJ7" s="18"/>
      <c r="AK7" t="s" s="9">
        <v>410</v>
      </c>
      <c r="AL7" s="28">
        <v>0</v>
      </c>
      <c r="AM7" s="25">
        <v>0</v>
      </c>
      <c r="AN7" s="25"/>
      <c r="AO7" t="s" s="9">
        <v>411</v>
      </c>
      <c r="AP7" t="s" s="9">
        <v>412</v>
      </c>
      <c r="AQ7" t="s" s="9">
        <v>413</v>
      </c>
      <c r="AR7" t="s" s="9">
        <v>413</v>
      </c>
      <c r="AS7" s="18"/>
    </row>
    <row r="8" ht="14" customHeight="1">
      <c r="A8" s="18">
        <v>2017</v>
      </c>
      <c r="B8" s="18">
        <v>1</v>
      </c>
      <c r="C8" s="18">
        <v>6</v>
      </c>
      <c r="D8" t="s" s="9">
        <v>28</v>
      </c>
      <c r="E8" t="s" s="9">
        <v>414</v>
      </c>
      <c r="F8" t="s" s="9">
        <v>415</v>
      </c>
      <c r="G8" s="25">
        <v>26</v>
      </c>
      <c r="H8" s="25">
        <v>5</v>
      </c>
      <c r="I8" s="25">
        <v>5</v>
      </c>
      <c r="J8" s="25">
        <v>6</v>
      </c>
      <c r="K8" s="25">
        <v>0</v>
      </c>
      <c r="L8" s="25">
        <v>0</v>
      </c>
      <c r="M8" s="25">
        <v>0</v>
      </c>
      <c r="N8" s="25">
        <v>0</v>
      </c>
      <c r="O8" t="s" s="29">
        <v>406</v>
      </c>
      <c r="P8" t="s" s="29">
        <v>406</v>
      </c>
      <c r="Q8" t="s" s="9">
        <v>416</v>
      </c>
      <c r="R8" s="25">
        <v>5</v>
      </c>
      <c r="S8" s="25">
        <v>1</v>
      </c>
      <c r="T8" s="25">
        <v>0</v>
      </c>
      <c r="U8" s="25"/>
      <c r="V8" s="25">
        <v>0</v>
      </c>
      <c r="W8" s="25">
        <v>0</v>
      </c>
      <c r="X8" s="25">
        <v>0</v>
      </c>
      <c r="Y8" s="25">
        <v>0</v>
      </c>
      <c r="Z8" s="25">
        <v>0</v>
      </c>
      <c r="AA8" s="27">
        <v>1</v>
      </c>
      <c r="AB8" s="25">
        <v>2</v>
      </c>
      <c r="AC8" s="25">
        <v>3</v>
      </c>
      <c r="AD8" s="26"/>
      <c r="AE8" s="26"/>
      <c r="AF8" s="25">
        <v>0</v>
      </c>
      <c r="AG8" s="25">
        <v>0</v>
      </c>
      <c r="AH8" t="s" s="9">
        <v>417</v>
      </c>
      <c r="AI8" t="s" s="9">
        <v>418</v>
      </c>
      <c r="AJ8" s="18"/>
      <c r="AK8" t="s" s="9">
        <v>419</v>
      </c>
      <c r="AL8" s="28">
        <v>1</v>
      </c>
      <c r="AM8" s="25">
        <v>0</v>
      </c>
      <c r="AN8" s="25"/>
      <c r="AO8" t="s" s="9">
        <v>420</v>
      </c>
      <c r="AP8" t="s" s="9">
        <v>421</v>
      </c>
      <c r="AQ8" t="s" s="9">
        <v>422</v>
      </c>
      <c r="AR8" t="s" s="9">
        <v>423</v>
      </c>
      <c r="AS8" s="18"/>
    </row>
    <row r="9" ht="14" customHeight="1">
      <c r="A9" s="18">
        <v>2016</v>
      </c>
      <c r="B9" s="18">
        <v>9</v>
      </c>
      <c r="C9" s="18">
        <v>23</v>
      </c>
      <c r="D9" t="s" s="9">
        <v>33</v>
      </c>
      <c r="E9" t="s" s="9">
        <v>424</v>
      </c>
      <c r="F9" t="s" s="9">
        <v>425</v>
      </c>
      <c r="G9" s="25">
        <v>20</v>
      </c>
      <c r="H9" s="25">
        <v>5</v>
      </c>
      <c r="I9" s="25">
        <v>5</v>
      </c>
      <c r="J9" s="25">
        <v>0</v>
      </c>
      <c r="K9" s="25">
        <v>0</v>
      </c>
      <c r="L9" s="25">
        <v>0</v>
      </c>
      <c r="M9" s="25">
        <v>0</v>
      </c>
      <c r="N9" s="25">
        <v>0</v>
      </c>
      <c r="O9" s="25">
        <v>1</v>
      </c>
      <c r="P9" s="25">
        <v>1</v>
      </c>
      <c r="Q9" t="s" s="9">
        <v>426</v>
      </c>
      <c r="R9" s="25">
        <v>5</v>
      </c>
      <c r="S9" s="25">
        <v>0</v>
      </c>
      <c r="T9" s="25">
        <v>1</v>
      </c>
      <c r="U9" s="25"/>
      <c r="V9" s="25">
        <v>0</v>
      </c>
      <c r="W9" s="25">
        <v>0</v>
      </c>
      <c r="X9" s="25">
        <v>0</v>
      </c>
      <c r="Y9" s="25">
        <v>0</v>
      </c>
      <c r="Z9" s="25">
        <v>0</v>
      </c>
      <c r="AA9" s="27">
        <v>1</v>
      </c>
      <c r="AB9" s="25">
        <v>1</v>
      </c>
      <c r="AC9" s="25">
        <v>4</v>
      </c>
      <c r="AD9" s="26"/>
      <c r="AE9" s="26"/>
      <c r="AF9" s="25">
        <v>0</v>
      </c>
      <c r="AG9" s="25">
        <v>0</v>
      </c>
      <c r="AH9" t="s" s="9">
        <v>427</v>
      </c>
      <c r="AI9" t="s" s="9">
        <v>428</v>
      </c>
      <c r="AJ9" s="18"/>
      <c r="AK9" t="s" s="9">
        <v>429</v>
      </c>
      <c r="AL9" s="28">
        <v>1</v>
      </c>
      <c r="AM9" s="25">
        <v>1</v>
      </c>
      <c r="AN9" s="25"/>
      <c r="AO9" t="s" s="9">
        <v>430</v>
      </c>
      <c r="AP9" t="s" s="9">
        <v>431</v>
      </c>
      <c r="AQ9" t="s" s="9">
        <v>432</v>
      </c>
      <c r="AR9" t="s" s="9">
        <v>433</v>
      </c>
      <c r="AS9" s="18"/>
    </row>
    <row r="10" ht="36" customHeight="1">
      <c r="A10" s="18">
        <v>2016</v>
      </c>
      <c r="B10" s="18">
        <v>7</v>
      </c>
      <c r="C10" s="18">
        <v>7</v>
      </c>
      <c r="D10" t="s" s="9">
        <v>70</v>
      </c>
      <c r="E10" t="s" s="9">
        <v>434</v>
      </c>
      <c r="F10" t="s" s="9">
        <v>435</v>
      </c>
      <c r="G10" s="25">
        <v>25</v>
      </c>
      <c r="H10" s="25">
        <v>5</v>
      </c>
      <c r="I10" s="25">
        <v>5</v>
      </c>
      <c r="J10" s="25">
        <v>11</v>
      </c>
      <c r="K10" s="25">
        <v>0</v>
      </c>
      <c r="L10" s="25">
        <v>1</v>
      </c>
      <c r="M10" s="25">
        <v>0</v>
      </c>
      <c r="N10" s="25">
        <v>1</v>
      </c>
      <c r="O10" s="25">
        <v>1</v>
      </c>
      <c r="P10" s="25">
        <v>1</v>
      </c>
      <c r="Q10" t="s" s="9">
        <v>436</v>
      </c>
      <c r="R10" s="25">
        <v>5</v>
      </c>
      <c r="S10" s="25">
        <v>1</v>
      </c>
      <c r="T10" s="25">
        <v>1</v>
      </c>
      <c r="U10" s="25">
        <v>1</v>
      </c>
      <c r="V10" s="25">
        <v>0</v>
      </c>
      <c r="W10" s="25">
        <v>1</v>
      </c>
      <c r="X10" s="25">
        <v>0</v>
      </c>
      <c r="Y10" s="25">
        <v>0</v>
      </c>
      <c r="Z10" s="25">
        <v>1</v>
      </c>
      <c r="AA10" s="27">
        <v>1</v>
      </c>
      <c r="AB10" s="25">
        <v>5</v>
      </c>
      <c r="AC10" s="25">
        <v>0</v>
      </c>
      <c r="AD10" s="26"/>
      <c r="AE10" s="26"/>
      <c r="AF10" s="25">
        <v>0</v>
      </c>
      <c r="AG10" s="25">
        <v>1</v>
      </c>
      <c r="AH10" t="s" s="9">
        <v>437</v>
      </c>
      <c r="AI10" t="s" s="9">
        <v>438</v>
      </c>
      <c r="AJ10" s="18"/>
      <c r="AK10" t="s" s="9">
        <v>439</v>
      </c>
      <c r="AL10" s="28">
        <v>1</v>
      </c>
      <c r="AM10" s="25">
        <v>1</v>
      </c>
      <c r="AN10" s="25">
        <v>1</v>
      </c>
      <c r="AO10" t="s" s="9">
        <v>440</v>
      </c>
      <c r="AP10" t="s" s="30">
        <v>441</v>
      </c>
      <c r="AQ10" t="s" s="9">
        <v>442</v>
      </c>
      <c r="AR10" t="s" s="9">
        <v>443</v>
      </c>
      <c r="AS10" s="18"/>
    </row>
    <row r="11" ht="14" customHeight="1">
      <c r="A11" s="18">
        <v>2016</v>
      </c>
      <c r="B11" s="18">
        <v>6</v>
      </c>
      <c r="C11" s="18">
        <v>12</v>
      </c>
      <c r="D11" t="s" s="9">
        <v>28</v>
      </c>
      <c r="E11" t="s" s="9">
        <v>404</v>
      </c>
      <c r="F11" t="s" s="9">
        <v>444</v>
      </c>
      <c r="G11" s="25">
        <v>29</v>
      </c>
      <c r="H11" s="25">
        <v>49</v>
      </c>
      <c r="I11" s="25">
        <v>49</v>
      </c>
      <c r="J11" s="25">
        <v>53</v>
      </c>
      <c r="K11" s="25">
        <v>0</v>
      </c>
      <c r="L11" s="25">
        <v>1</v>
      </c>
      <c r="M11" s="25">
        <v>0</v>
      </c>
      <c r="N11" s="25">
        <v>1</v>
      </c>
      <c r="O11" s="25">
        <v>1</v>
      </c>
      <c r="P11" s="25">
        <v>1</v>
      </c>
      <c r="Q11" t="s" s="9">
        <v>445</v>
      </c>
      <c r="R11" s="25">
        <v>49</v>
      </c>
      <c r="S11" s="25">
        <v>1</v>
      </c>
      <c r="T11" s="25">
        <v>1</v>
      </c>
      <c r="U11" s="25">
        <v>1</v>
      </c>
      <c r="V11" s="25">
        <v>0</v>
      </c>
      <c r="W11" s="25">
        <v>1</v>
      </c>
      <c r="X11" s="25">
        <v>0</v>
      </c>
      <c r="Y11" s="25">
        <v>0</v>
      </c>
      <c r="Z11" s="25">
        <v>0</v>
      </c>
      <c r="AA11" s="27">
        <v>1</v>
      </c>
      <c r="AB11" s="25">
        <v>42</v>
      </c>
      <c r="AC11" s="25">
        <v>7</v>
      </c>
      <c r="AD11" s="26"/>
      <c r="AE11" s="26"/>
      <c r="AF11" s="25">
        <v>0</v>
      </c>
      <c r="AG11" s="25">
        <v>1</v>
      </c>
      <c r="AH11" t="s" s="9">
        <v>446</v>
      </c>
      <c r="AI11" t="s" s="9">
        <v>447</v>
      </c>
      <c r="AJ11" s="18"/>
      <c r="AK11" t="s" s="9">
        <v>448</v>
      </c>
      <c r="AL11" s="28">
        <v>0</v>
      </c>
      <c r="AM11" s="25">
        <v>1</v>
      </c>
      <c r="AN11" s="25">
        <v>1</v>
      </c>
      <c r="AO11" t="s" s="9">
        <v>449</v>
      </c>
      <c r="AP11" t="s" s="9">
        <v>450</v>
      </c>
      <c r="AQ11" t="s" s="9">
        <v>451</v>
      </c>
      <c r="AR11" t="s" s="9">
        <v>452</v>
      </c>
      <c r="AS11" t="s" s="9">
        <v>453</v>
      </c>
    </row>
    <row r="12" ht="190" customHeight="1">
      <c r="A12" s="18">
        <v>2016</v>
      </c>
      <c r="B12" s="18">
        <v>2</v>
      </c>
      <c r="C12" s="18">
        <v>20</v>
      </c>
      <c r="D12" t="s" s="9">
        <v>23</v>
      </c>
      <c r="E12" t="s" s="9">
        <v>454</v>
      </c>
      <c r="F12" t="s" s="9">
        <v>455</v>
      </c>
      <c r="G12" s="25">
        <v>46</v>
      </c>
      <c r="H12" s="25">
        <v>6</v>
      </c>
      <c r="I12" s="25">
        <v>6</v>
      </c>
      <c r="J12" s="25">
        <v>2</v>
      </c>
      <c r="K12" s="25">
        <v>0</v>
      </c>
      <c r="L12" s="25">
        <v>0</v>
      </c>
      <c r="M12" s="25">
        <v>0</v>
      </c>
      <c r="N12" s="25">
        <v>1</v>
      </c>
      <c r="O12" s="25">
        <v>1</v>
      </c>
      <c r="P12" s="25">
        <v>1</v>
      </c>
      <c r="Q12" t="s" s="9">
        <v>456</v>
      </c>
      <c r="R12" s="25">
        <v>6</v>
      </c>
      <c r="S12" s="25">
        <v>1</v>
      </c>
      <c r="T12" s="25">
        <v>0</v>
      </c>
      <c r="U12" s="25"/>
      <c r="V12" s="25">
        <v>0</v>
      </c>
      <c r="W12" s="25">
        <v>0</v>
      </c>
      <c r="X12" s="25">
        <v>0</v>
      </c>
      <c r="Y12" s="25">
        <v>0</v>
      </c>
      <c r="Z12" s="25">
        <v>1</v>
      </c>
      <c r="AA12" t="s" s="31">
        <v>457</v>
      </c>
      <c r="AB12" s="25">
        <v>2</v>
      </c>
      <c r="AC12" s="25">
        <v>4</v>
      </c>
      <c r="AD12" s="26"/>
      <c r="AE12" s="26"/>
      <c r="AF12" s="25">
        <v>0</v>
      </c>
      <c r="AG12" s="25">
        <v>0</v>
      </c>
      <c r="AH12" t="s" s="9">
        <v>458</v>
      </c>
      <c r="AI12" t="s" s="9">
        <v>459</v>
      </c>
      <c r="AJ12" s="18"/>
      <c r="AK12" t="s" s="9">
        <v>460</v>
      </c>
      <c r="AL12" s="28">
        <v>0</v>
      </c>
      <c r="AM12" s="25">
        <v>0</v>
      </c>
      <c r="AN12" s="25"/>
      <c r="AO12" t="s" s="9">
        <v>461</v>
      </c>
      <c r="AP12" t="s" s="30">
        <v>462</v>
      </c>
      <c r="AQ12" t="s" s="9">
        <v>463</v>
      </c>
      <c r="AR12" t="s" s="9">
        <v>464</v>
      </c>
      <c r="AS12" s="18"/>
    </row>
    <row r="13" ht="58" customHeight="1">
      <c r="A13" s="18">
        <v>2015</v>
      </c>
      <c r="B13" s="18">
        <v>12</v>
      </c>
      <c r="C13" s="18">
        <v>2</v>
      </c>
      <c r="D13" t="s" s="9">
        <v>20</v>
      </c>
      <c r="E13" t="s" s="9">
        <v>465</v>
      </c>
      <c r="F13" t="s" s="9">
        <v>466</v>
      </c>
      <c r="G13" t="s" s="29">
        <v>467</v>
      </c>
      <c r="H13" s="25">
        <v>14</v>
      </c>
      <c r="I13" s="25">
        <v>14</v>
      </c>
      <c r="J13" s="25">
        <v>24</v>
      </c>
      <c r="K13" s="25">
        <v>0</v>
      </c>
      <c r="L13" s="25">
        <v>1</v>
      </c>
      <c r="M13" t="s" s="29">
        <v>468</v>
      </c>
      <c r="N13" s="25">
        <v>1</v>
      </c>
      <c r="O13" s="25">
        <v>1</v>
      </c>
      <c r="P13" s="25">
        <v>1</v>
      </c>
      <c r="Q13" t="s" s="9">
        <v>469</v>
      </c>
      <c r="R13" s="25">
        <v>14</v>
      </c>
      <c r="S13" s="25">
        <v>1</v>
      </c>
      <c r="T13" s="25">
        <v>1</v>
      </c>
      <c r="U13" s="25">
        <v>1</v>
      </c>
      <c r="V13" s="25">
        <v>0</v>
      </c>
      <c r="W13" s="25">
        <v>1</v>
      </c>
      <c r="X13" s="25">
        <v>0</v>
      </c>
      <c r="Y13" s="25">
        <v>0</v>
      </c>
      <c r="Z13" s="25">
        <v>0</v>
      </c>
      <c r="AA13" s="27">
        <v>0</v>
      </c>
      <c r="AB13" s="25">
        <v>9</v>
      </c>
      <c r="AC13" s="25">
        <v>5</v>
      </c>
      <c r="AD13" s="26"/>
      <c r="AE13" s="26"/>
      <c r="AF13" s="25">
        <v>0</v>
      </c>
      <c r="AG13" s="25">
        <v>1</v>
      </c>
      <c r="AH13" t="s" s="9">
        <v>470</v>
      </c>
      <c r="AI13" t="s" s="9">
        <v>471</v>
      </c>
      <c r="AJ13" t="s" s="9">
        <v>472</v>
      </c>
      <c r="AK13" t="s" s="9">
        <v>473</v>
      </c>
      <c r="AL13" s="28">
        <v>0</v>
      </c>
      <c r="AM13" s="25">
        <v>1</v>
      </c>
      <c r="AN13" s="25">
        <v>1</v>
      </c>
      <c r="AO13" t="s" s="15">
        <v>474</v>
      </c>
      <c r="AP13" t="s" s="32">
        <v>475</v>
      </c>
      <c r="AQ13" t="s" s="9">
        <v>476</v>
      </c>
      <c r="AR13" t="s" s="9">
        <v>477</v>
      </c>
      <c r="AS13" t="s" s="9">
        <v>478</v>
      </c>
    </row>
    <row r="14" ht="14" customHeight="1">
      <c r="A14" s="18">
        <v>2015</v>
      </c>
      <c r="B14" s="18">
        <v>10</v>
      </c>
      <c r="C14" s="18">
        <v>1</v>
      </c>
      <c r="D14" t="s" s="9">
        <v>479</v>
      </c>
      <c r="E14" t="s" s="9">
        <v>480</v>
      </c>
      <c r="F14" t="s" s="9">
        <v>481</v>
      </c>
      <c r="G14" s="25">
        <v>26</v>
      </c>
      <c r="H14" s="25">
        <v>9</v>
      </c>
      <c r="I14" s="25">
        <v>9</v>
      </c>
      <c r="J14" s="25">
        <v>9</v>
      </c>
      <c r="K14" s="25">
        <v>1</v>
      </c>
      <c r="L14" s="25">
        <v>0</v>
      </c>
      <c r="M14" s="25">
        <v>0</v>
      </c>
      <c r="N14" s="25">
        <v>1</v>
      </c>
      <c r="O14" s="25">
        <v>0</v>
      </c>
      <c r="P14" s="25">
        <v>0</v>
      </c>
      <c r="Q14" t="s" s="9">
        <v>482</v>
      </c>
      <c r="R14" s="25">
        <v>9</v>
      </c>
      <c r="S14" s="25">
        <v>1</v>
      </c>
      <c r="T14" s="25">
        <v>0</v>
      </c>
      <c r="U14" s="25">
        <v>1</v>
      </c>
      <c r="V14" s="25">
        <v>0</v>
      </c>
      <c r="W14" s="25">
        <v>0</v>
      </c>
      <c r="X14" s="25">
        <v>0</v>
      </c>
      <c r="Y14" s="25">
        <v>0</v>
      </c>
      <c r="Z14" s="25">
        <v>0</v>
      </c>
      <c r="AA14" s="27">
        <v>1</v>
      </c>
      <c r="AB14" s="25">
        <v>5</v>
      </c>
      <c r="AC14" s="25">
        <v>4</v>
      </c>
      <c r="AD14" s="26"/>
      <c r="AE14" s="26"/>
      <c r="AF14" s="25">
        <v>1</v>
      </c>
      <c r="AG14" s="25">
        <v>0</v>
      </c>
      <c r="AH14" t="s" s="9">
        <v>483</v>
      </c>
      <c r="AI14" t="s" s="9">
        <v>484</v>
      </c>
      <c r="AJ14" t="s" s="9">
        <v>485</v>
      </c>
      <c r="AK14" t="s" s="9">
        <v>486</v>
      </c>
      <c r="AL14" s="28">
        <v>1</v>
      </c>
      <c r="AM14" s="25">
        <v>0</v>
      </c>
      <c r="AN14" s="25">
        <v>1</v>
      </c>
      <c r="AO14" t="s" s="15">
        <v>487</v>
      </c>
      <c r="AP14" t="s" s="15">
        <v>488</v>
      </c>
      <c r="AQ14" t="s" s="9">
        <v>489</v>
      </c>
      <c r="AR14" t="s" s="9">
        <v>490</v>
      </c>
      <c r="AS14" s="18"/>
    </row>
    <row r="15" ht="14" customHeight="1">
      <c r="A15" s="18">
        <v>2015</v>
      </c>
      <c r="B15" s="18">
        <v>7</v>
      </c>
      <c r="C15" s="18">
        <v>16</v>
      </c>
      <c r="D15" t="s" s="9">
        <v>360</v>
      </c>
      <c r="E15" t="s" s="9">
        <v>491</v>
      </c>
      <c r="F15" t="s" s="9">
        <v>492</v>
      </c>
      <c r="G15" s="25">
        <v>24</v>
      </c>
      <c r="H15" s="25">
        <v>5</v>
      </c>
      <c r="I15" s="25">
        <v>5</v>
      </c>
      <c r="J15" s="25">
        <v>3</v>
      </c>
      <c r="K15" s="25">
        <v>0</v>
      </c>
      <c r="L15" s="25">
        <v>1</v>
      </c>
      <c r="M15" t="s" s="29">
        <v>468</v>
      </c>
      <c r="N15" s="25">
        <v>1</v>
      </c>
      <c r="O15" s="25">
        <v>1</v>
      </c>
      <c r="P15" s="25">
        <v>1</v>
      </c>
      <c r="Q15" t="s" s="9">
        <v>493</v>
      </c>
      <c r="R15" s="25">
        <v>5</v>
      </c>
      <c r="S15" s="25">
        <v>1</v>
      </c>
      <c r="T15" s="25">
        <v>1</v>
      </c>
      <c r="U15" s="25">
        <v>1</v>
      </c>
      <c r="V15" s="25">
        <v>1</v>
      </c>
      <c r="W15" s="25">
        <v>0</v>
      </c>
      <c r="X15" s="25">
        <v>0</v>
      </c>
      <c r="Y15" s="25">
        <v>1</v>
      </c>
      <c r="Z15" s="25">
        <v>0</v>
      </c>
      <c r="AA15" s="27">
        <v>1</v>
      </c>
      <c r="AB15" s="25">
        <v>5</v>
      </c>
      <c r="AC15" s="25">
        <v>0</v>
      </c>
      <c r="AD15" s="26"/>
      <c r="AE15" s="26"/>
      <c r="AF15" s="25">
        <v>0</v>
      </c>
      <c r="AG15" s="25">
        <v>1</v>
      </c>
      <c r="AH15" t="s" s="9">
        <v>494</v>
      </c>
      <c r="AI15" t="s" s="9">
        <v>495</v>
      </c>
      <c r="AJ15" t="s" s="9">
        <v>496</v>
      </c>
      <c r="AK15" t="s" s="9">
        <v>497</v>
      </c>
      <c r="AL15" s="28">
        <v>1</v>
      </c>
      <c r="AM15" s="25">
        <v>1</v>
      </c>
      <c r="AN15" s="25">
        <v>1</v>
      </c>
      <c r="AO15" t="s" s="15">
        <v>498</v>
      </c>
      <c r="AP15" t="s" s="15">
        <v>499</v>
      </c>
      <c r="AQ15" t="s" s="9">
        <v>500</v>
      </c>
      <c r="AR15" t="s" s="9">
        <v>501</v>
      </c>
      <c r="AS15" s="18"/>
    </row>
    <row r="16" ht="14" customHeight="1">
      <c r="A16" s="18">
        <v>2015</v>
      </c>
      <c r="B16" s="18">
        <v>6</v>
      </c>
      <c r="C16" s="18">
        <v>17</v>
      </c>
      <c r="D16" t="s" s="9">
        <v>502</v>
      </c>
      <c r="E16" t="s" s="9">
        <v>503</v>
      </c>
      <c r="F16" t="s" s="9">
        <v>504</v>
      </c>
      <c r="G16" s="25">
        <v>21</v>
      </c>
      <c r="H16" s="25">
        <v>9</v>
      </c>
      <c r="I16" s="25">
        <v>9</v>
      </c>
      <c r="J16" s="25">
        <v>1</v>
      </c>
      <c r="K16" s="25">
        <v>0</v>
      </c>
      <c r="L16" s="25">
        <v>0</v>
      </c>
      <c r="M16" t="s" s="29">
        <v>505</v>
      </c>
      <c r="N16" s="25">
        <v>0</v>
      </c>
      <c r="O16" s="25">
        <v>1</v>
      </c>
      <c r="P16" s="25">
        <v>0</v>
      </c>
      <c r="Q16" t="s" s="9">
        <v>506</v>
      </c>
      <c r="R16" s="25">
        <v>9</v>
      </c>
      <c r="S16" s="25">
        <v>1</v>
      </c>
      <c r="T16" s="25">
        <v>0</v>
      </c>
      <c r="U16" s="25"/>
      <c r="V16" s="25">
        <v>0</v>
      </c>
      <c r="W16" s="25">
        <v>0</v>
      </c>
      <c r="X16" s="25">
        <v>0</v>
      </c>
      <c r="Y16" s="25">
        <v>0</v>
      </c>
      <c r="Z16" s="25">
        <v>0</v>
      </c>
      <c r="AA16" s="27">
        <v>0</v>
      </c>
      <c r="AB16" s="25">
        <v>3</v>
      </c>
      <c r="AC16" s="25">
        <v>6</v>
      </c>
      <c r="AD16" s="26"/>
      <c r="AE16" s="26"/>
      <c r="AF16" s="25">
        <v>0</v>
      </c>
      <c r="AG16" s="25">
        <v>0</v>
      </c>
      <c r="AH16" t="s" s="9">
        <v>507</v>
      </c>
      <c r="AI16" t="s" s="9">
        <v>508</v>
      </c>
      <c r="AJ16" t="s" s="9">
        <v>509</v>
      </c>
      <c r="AK16" t="s" s="9">
        <v>510</v>
      </c>
      <c r="AL16" s="28">
        <v>0</v>
      </c>
      <c r="AM16" s="25">
        <v>0</v>
      </c>
      <c r="AN16" s="25"/>
      <c r="AO16" t="s" s="15">
        <v>111</v>
      </c>
      <c r="AP16" t="s" s="15">
        <v>511</v>
      </c>
      <c r="AQ16" t="s" s="9">
        <v>512</v>
      </c>
      <c r="AR16" t="s" s="9">
        <v>513</v>
      </c>
      <c r="AS16" s="18"/>
    </row>
    <row r="17" ht="14" customHeight="1">
      <c r="A17" s="18">
        <v>2014</v>
      </c>
      <c r="B17" s="18">
        <v>11</v>
      </c>
      <c r="C17" s="18">
        <v>15</v>
      </c>
      <c r="D17" t="s" s="9">
        <v>514</v>
      </c>
      <c r="E17" t="s" s="9">
        <v>515</v>
      </c>
      <c r="F17" t="s" s="9">
        <v>516</v>
      </c>
      <c r="G17" s="25">
        <v>47</v>
      </c>
      <c r="H17" s="25">
        <v>4</v>
      </c>
      <c r="I17" s="25">
        <v>4</v>
      </c>
      <c r="J17" s="25">
        <v>0</v>
      </c>
      <c r="K17" s="25">
        <v>0</v>
      </c>
      <c r="L17" s="25">
        <v>0</v>
      </c>
      <c r="M17" s="25">
        <v>0</v>
      </c>
      <c r="N17" s="25">
        <v>0</v>
      </c>
      <c r="O17" t="s" s="29">
        <v>406</v>
      </c>
      <c r="P17" t="s" s="29">
        <v>406</v>
      </c>
      <c r="Q17" t="s" s="9">
        <v>517</v>
      </c>
      <c r="R17" s="25">
        <v>4</v>
      </c>
      <c r="S17" s="25">
        <v>1</v>
      </c>
      <c r="T17" s="25">
        <v>0</v>
      </c>
      <c r="U17" s="25"/>
      <c r="V17" s="25">
        <v>0</v>
      </c>
      <c r="W17" s="25">
        <v>0</v>
      </c>
      <c r="X17" s="25">
        <v>0</v>
      </c>
      <c r="Y17" s="25">
        <v>0</v>
      </c>
      <c r="Z17" s="25">
        <v>0</v>
      </c>
      <c r="AA17" s="27">
        <v>0</v>
      </c>
      <c r="AB17" s="25">
        <v>3</v>
      </c>
      <c r="AC17" s="25">
        <v>1</v>
      </c>
      <c r="AD17" s="26"/>
      <c r="AE17" s="26"/>
      <c r="AF17" s="25">
        <v>0</v>
      </c>
      <c r="AG17" s="25">
        <v>0</v>
      </c>
      <c r="AH17" t="s" s="9">
        <v>518</v>
      </c>
      <c r="AI17" t="s" s="9">
        <v>519</v>
      </c>
      <c r="AJ17" t="s" s="9">
        <v>520</v>
      </c>
      <c r="AK17" t="s" s="9">
        <v>521</v>
      </c>
      <c r="AL17" s="28">
        <v>0</v>
      </c>
      <c r="AM17" s="25">
        <v>0</v>
      </c>
      <c r="AN17" s="25"/>
      <c r="AO17" t="s" s="15">
        <v>522</v>
      </c>
      <c r="AP17" t="s" s="15">
        <v>523</v>
      </c>
      <c r="AQ17" t="s" s="9">
        <v>524</v>
      </c>
      <c r="AR17" s="18"/>
      <c r="AS17" s="18"/>
    </row>
    <row r="18" ht="14" customHeight="1">
      <c r="A18" s="18">
        <v>2014</v>
      </c>
      <c r="B18" s="18">
        <v>10</v>
      </c>
      <c r="C18" s="18">
        <v>24</v>
      </c>
      <c r="D18" t="s" s="9">
        <v>33</v>
      </c>
      <c r="E18" t="s" s="9">
        <v>525</v>
      </c>
      <c r="F18" t="s" s="9">
        <v>526</v>
      </c>
      <c r="G18" s="25">
        <v>15</v>
      </c>
      <c r="H18" s="25">
        <v>4</v>
      </c>
      <c r="I18" s="25">
        <v>4</v>
      </c>
      <c r="J18" s="25">
        <v>1</v>
      </c>
      <c r="K18" s="25">
        <v>1</v>
      </c>
      <c r="L18" s="25">
        <v>0</v>
      </c>
      <c r="M18" s="25">
        <v>0</v>
      </c>
      <c r="N18" s="25">
        <v>0</v>
      </c>
      <c r="O18" s="25">
        <v>1</v>
      </c>
      <c r="P18" t="s" s="29">
        <v>406</v>
      </c>
      <c r="Q18" t="s" s="9">
        <v>527</v>
      </c>
      <c r="R18" s="25">
        <v>4</v>
      </c>
      <c r="S18" s="25">
        <v>1</v>
      </c>
      <c r="T18" s="25">
        <v>0</v>
      </c>
      <c r="U18" s="25"/>
      <c r="V18" s="25">
        <v>0</v>
      </c>
      <c r="W18" s="25">
        <v>0</v>
      </c>
      <c r="X18" s="25">
        <v>0</v>
      </c>
      <c r="Y18" s="25">
        <v>0</v>
      </c>
      <c r="Z18" s="25">
        <v>0</v>
      </c>
      <c r="AA18" s="27">
        <v>1</v>
      </c>
      <c r="AB18" s="25">
        <v>1</v>
      </c>
      <c r="AC18" s="25">
        <v>3</v>
      </c>
      <c r="AD18" s="26"/>
      <c r="AE18" s="26"/>
      <c r="AF18" s="25">
        <v>1</v>
      </c>
      <c r="AG18" s="25">
        <v>0</v>
      </c>
      <c r="AH18" t="s" s="9">
        <v>528</v>
      </c>
      <c r="AI18" t="s" s="9">
        <v>529</v>
      </c>
      <c r="AJ18" t="s" s="9">
        <v>530</v>
      </c>
      <c r="AK18" t="s" s="9">
        <v>531</v>
      </c>
      <c r="AL18" s="28">
        <v>0</v>
      </c>
      <c r="AM18" s="25">
        <v>0</v>
      </c>
      <c r="AN18" s="25"/>
      <c r="AO18" t="s" s="15">
        <v>532</v>
      </c>
      <c r="AP18" t="s" s="15">
        <v>533</v>
      </c>
      <c r="AQ18" t="s" s="9">
        <v>534</v>
      </c>
      <c r="AR18" t="s" s="9">
        <v>535</v>
      </c>
      <c r="AS18" t="s" s="9">
        <v>536</v>
      </c>
    </row>
    <row r="19" ht="14" customHeight="1">
      <c r="A19" s="18">
        <v>2014</v>
      </c>
      <c r="B19" s="18">
        <v>2</v>
      </c>
      <c r="C19" s="18">
        <v>20</v>
      </c>
      <c r="D19" t="s" s="9">
        <v>20</v>
      </c>
      <c r="E19" t="s" s="9">
        <v>537</v>
      </c>
      <c r="F19" t="s" s="9">
        <v>538</v>
      </c>
      <c r="G19" s="25">
        <v>44</v>
      </c>
      <c r="H19" s="25">
        <v>4</v>
      </c>
      <c r="I19" s="25">
        <v>4</v>
      </c>
      <c r="J19" s="25">
        <v>2</v>
      </c>
      <c r="K19" s="25">
        <v>0</v>
      </c>
      <c r="L19" s="25">
        <v>0</v>
      </c>
      <c r="M19" s="25">
        <v>0</v>
      </c>
      <c r="N19" s="25">
        <v>1</v>
      </c>
      <c r="O19" t="s" s="29">
        <v>406</v>
      </c>
      <c r="P19" t="s" s="29">
        <v>406</v>
      </c>
      <c r="Q19" t="s" s="9">
        <v>407</v>
      </c>
      <c r="R19" s="25">
        <v>4</v>
      </c>
      <c r="S19" s="25">
        <v>1</v>
      </c>
      <c r="T19" s="25">
        <v>0</v>
      </c>
      <c r="U19" s="25"/>
      <c r="V19" s="25">
        <v>0</v>
      </c>
      <c r="W19" s="25">
        <v>0</v>
      </c>
      <c r="X19" s="25">
        <v>0</v>
      </c>
      <c r="Y19" s="25">
        <v>0</v>
      </c>
      <c r="Z19" s="25">
        <v>0</v>
      </c>
      <c r="AA19" s="27">
        <v>0</v>
      </c>
      <c r="AB19" s="25">
        <v>2</v>
      </c>
      <c r="AC19" s="25">
        <v>2</v>
      </c>
      <c r="AD19" s="26"/>
      <c r="AE19" s="26"/>
      <c r="AF19" s="25">
        <v>0</v>
      </c>
      <c r="AG19" s="25">
        <v>0</v>
      </c>
      <c r="AH19" t="s" s="9">
        <v>539</v>
      </c>
      <c r="AI19" t="s" s="9">
        <v>540</v>
      </c>
      <c r="AJ19" s="18"/>
      <c r="AK19" t="s" s="9">
        <v>521</v>
      </c>
      <c r="AL19" s="28">
        <v>0</v>
      </c>
      <c r="AM19" s="25">
        <v>0</v>
      </c>
      <c r="AN19" s="25"/>
      <c r="AO19" t="s" s="15">
        <v>111</v>
      </c>
      <c r="AP19" t="s" s="17">
        <v>541</v>
      </c>
      <c r="AQ19" t="s" s="9">
        <v>542</v>
      </c>
      <c r="AR19" s="18"/>
      <c r="AS19" s="18"/>
    </row>
    <row r="20" ht="14" customHeight="1">
      <c r="A20" s="18">
        <v>2013</v>
      </c>
      <c r="B20" s="18">
        <v>9</v>
      </c>
      <c r="C20" s="18">
        <v>16</v>
      </c>
      <c r="D20" t="s" s="9">
        <v>543</v>
      </c>
      <c r="E20" t="s" s="9">
        <v>33</v>
      </c>
      <c r="F20" t="s" s="9">
        <v>310</v>
      </c>
      <c r="G20" s="25">
        <v>34</v>
      </c>
      <c r="H20" s="25">
        <v>12</v>
      </c>
      <c r="I20" s="25">
        <v>12</v>
      </c>
      <c r="J20" s="25">
        <v>8</v>
      </c>
      <c r="K20" s="25">
        <v>0</v>
      </c>
      <c r="L20" s="25">
        <v>1</v>
      </c>
      <c r="M20" s="25">
        <v>0</v>
      </c>
      <c r="N20" s="25">
        <v>0</v>
      </c>
      <c r="O20" t="s" s="29">
        <v>406</v>
      </c>
      <c r="P20" t="s" s="29">
        <v>406</v>
      </c>
      <c r="Q20" t="s" s="9">
        <v>544</v>
      </c>
      <c r="R20" s="25">
        <v>12</v>
      </c>
      <c r="S20" s="25">
        <v>0</v>
      </c>
      <c r="T20" s="25">
        <v>0</v>
      </c>
      <c r="U20" s="25"/>
      <c r="V20" s="25">
        <v>1</v>
      </c>
      <c r="W20" s="25">
        <v>0</v>
      </c>
      <c r="X20" s="25">
        <v>0</v>
      </c>
      <c r="Y20" s="25">
        <v>0</v>
      </c>
      <c r="Z20" s="25">
        <v>0</v>
      </c>
      <c r="AA20" s="27">
        <v>1</v>
      </c>
      <c r="AB20" s="25">
        <v>9</v>
      </c>
      <c r="AC20" s="25">
        <v>3</v>
      </c>
      <c r="AD20" s="26"/>
      <c r="AE20" s="26"/>
      <c r="AF20" s="25">
        <v>0</v>
      </c>
      <c r="AG20" s="25">
        <v>1</v>
      </c>
      <c r="AH20" t="s" s="9">
        <v>545</v>
      </c>
      <c r="AI20" t="s" s="9">
        <v>546</v>
      </c>
      <c r="AJ20" s="18"/>
      <c r="AK20" t="s" s="9">
        <v>547</v>
      </c>
      <c r="AL20" s="28">
        <v>1</v>
      </c>
      <c r="AM20" s="25">
        <v>0</v>
      </c>
      <c r="AN20" s="25"/>
      <c r="AO20" t="s" s="15">
        <v>311</v>
      </c>
      <c r="AP20" t="s" s="17">
        <v>312</v>
      </c>
      <c r="AQ20" t="s" s="9">
        <v>313</v>
      </c>
      <c r="AR20" s="18"/>
      <c r="AS20" s="18"/>
    </row>
    <row r="21" ht="14" customHeight="1">
      <c r="A21" s="18">
        <v>2013</v>
      </c>
      <c r="B21" s="18">
        <v>5</v>
      </c>
      <c r="C21" s="18">
        <v>4</v>
      </c>
      <c r="D21" t="s" s="9">
        <v>548</v>
      </c>
      <c r="E21" t="s" s="9">
        <v>549</v>
      </c>
      <c r="F21" t="s" s="9">
        <v>406</v>
      </c>
      <c r="G21" t="s" s="29">
        <v>406</v>
      </c>
      <c r="H21" s="25">
        <v>4</v>
      </c>
      <c r="I21" s="25">
        <v>4</v>
      </c>
      <c r="J21" s="25">
        <v>6</v>
      </c>
      <c r="K21" s="25">
        <v>0</v>
      </c>
      <c r="L21" s="25">
        <v>0</v>
      </c>
      <c r="M21" t="s" s="9">
        <v>550</v>
      </c>
      <c r="N21" s="25">
        <v>0</v>
      </c>
      <c r="O21" t="s" s="29">
        <v>406</v>
      </c>
      <c r="P21" t="s" s="29">
        <v>406</v>
      </c>
      <c r="Q21" t="s" s="9">
        <v>407</v>
      </c>
      <c r="R21" s="25">
        <v>4</v>
      </c>
      <c r="S21" s="25">
        <v>1</v>
      </c>
      <c r="T21" s="25">
        <v>0</v>
      </c>
      <c r="U21" s="25"/>
      <c r="V21" s="25">
        <v>0</v>
      </c>
      <c r="W21" s="25">
        <v>0</v>
      </c>
      <c r="X21" s="25">
        <v>0</v>
      </c>
      <c r="Y21" s="25">
        <v>0</v>
      </c>
      <c r="Z21" s="25">
        <v>0</v>
      </c>
      <c r="AA21" s="27">
        <v>0</v>
      </c>
      <c r="AB21" s="25">
        <v>2</v>
      </c>
      <c r="AC21" s="25">
        <v>2</v>
      </c>
      <c r="AD21" s="26"/>
      <c r="AE21" s="26"/>
      <c r="AF21" s="25">
        <v>0</v>
      </c>
      <c r="AG21" s="25">
        <v>0</v>
      </c>
      <c r="AH21" t="s" s="9">
        <v>551</v>
      </c>
      <c r="AI21" t="s" s="9">
        <v>552</v>
      </c>
      <c r="AJ21" s="18"/>
      <c r="AK21" t="s" s="9">
        <v>521</v>
      </c>
      <c r="AL21" s="28">
        <v>0</v>
      </c>
      <c r="AM21" s="25">
        <v>0</v>
      </c>
      <c r="AN21" s="25"/>
      <c r="AO21" t="s" s="15">
        <v>553</v>
      </c>
      <c r="AP21" t="s" s="17">
        <v>553</v>
      </c>
      <c r="AQ21" t="s" s="9">
        <v>554</v>
      </c>
      <c r="AR21" s="18"/>
      <c r="AS21" s="18"/>
    </row>
    <row r="22" ht="14" customHeight="1">
      <c r="A22" s="18">
        <v>2013</v>
      </c>
      <c r="B22" s="18">
        <v>3</v>
      </c>
      <c r="C22" s="18">
        <v>13</v>
      </c>
      <c r="D22" t="s" s="9">
        <v>92</v>
      </c>
      <c r="E22" t="s" s="9">
        <v>555</v>
      </c>
      <c r="F22" t="s" s="9">
        <v>556</v>
      </c>
      <c r="G22" s="25">
        <v>64</v>
      </c>
      <c r="H22" s="25">
        <v>4</v>
      </c>
      <c r="I22" s="25">
        <v>4</v>
      </c>
      <c r="J22" s="25">
        <v>2</v>
      </c>
      <c r="K22" s="25">
        <v>0</v>
      </c>
      <c r="L22" s="25">
        <v>1</v>
      </c>
      <c r="M22" s="25">
        <v>0</v>
      </c>
      <c r="N22" s="25">
        <v>0</v>
      </c>
      <c r="O22" t="s" s="29">
        <v>406</v>
      </c>
      <c r="P22" t="s" s="29">
        <v>406</v>
      </c>
      <c r="Q22" t="s" s="9">
        <v>407</v>
      </c>
      <c r="R22" s="25">
        <v>4</v>
      </c>
      <c r="S22" s="25">
        <v>0</v>
      </c>
      <c r="T22" s="25">
        <v>0</v>
      </c>
      <c r="U22" s="25"/>
      <c r="V22" s="25">
        <v>1</v>
      </c>
      <c r="W22" s="25">
        <v>0</v>
      </c>
      <c r="X22" s="25">
        <v>0</v>
      </c>
      <c r="Y22" s="25">
        <v>0</v>
      </c>
      <c r="Z22" s="25">
        <v>0</v>
      </c>
      <c r="AA22" s="27">
        <v>0</v>
      </c>
      <c r="AB22" s="25">
        <v>4</v>
      </c>
      <c r="AC22" s="25">
        <v>0</v>
      </c>
      <c r="AD22" s="26"/>
      <c r="AE22" s="26"/>
      <c r="AF22" s="25">
        <v>0</v>
      </c>
      <c r="AG22" s="25">
        <v>1</v>
      </c>
      <c r="AH22" t="s" s="9">
        <v>557</v>
      </c>
      <c r="AI22" t="s" s="9">
        <v>558</v>
      </c>
      <c r="AJ22" s="18"/>
      <c r="AK22" t="s" s="17">
        <v>559</v>
      </c>
      <c r="AL22" s="28">
        <v>0</v>
      </c>
      <c r="AM22" s="25">
        <v>0</v>
      </c>
      <c r="AN22" s="25"/>
      <c r="AO22" t="s" s="15">
        <v>311</v>
      </c>
      <c r="AP22" t="s" s="15">
        <v>560</v>
      </c>
      <c r="AQ22" t="s" s="9">
        <v>561</v>
      </c>
      <c r="AR22" t="s" s="9">
        <v>562</v>
      </c>
      <c r="AS22" s="18"/>
    </row>
    <row r="23" ht="25" customHeight="1">
      <c r="A23" s="18">
        <v>2012</v>
      </c>
      <c r="B23" s="18">
        <v>12</v>
      </c>
      <c r="C23" s="18">
        <v>14</v>
      </c>
      <c r="D23" t="s" s="9">
        <v>563</v>
      </c>
      <c r="E23" t="s" s="9">
        <v>299</v>
      </c>
      <c r="F23" t="s" s="9">
        <v>564</v>
      </c>
      <c r="G23" s="25">
        <v>20</v>
      </c>
      <c r="H23" s="25">
        <v>27</v>
      </c>
      <c r="I23" s="25">
        <v>26</v>
      </c>
      <c r="J23" s="25">
        <v>2</v>
      </c>
      <c r="K23" s="25">
        <v>1</v>
      </c>
      <c r="L23" s="25">
        <v>0</v>
      </c>
      <c r="M23" s="25">
        <v>0</v>
      </c>
      <c r="N23" s="25">
        <v>1</v>
      </c>
      <c r="O23" s="25">
        <v>1</v>
      </c>
      <c r="P23" s="25">
        <v>1</v>
      </c>
      <c r="Q23" t="s" s="30">
        <v>565</v>
      </c>
      <c r="R23" s="25">
        <v>27</v>
      </c>
      <c r="S23" s="25">
        <v>1</v>
      </c>
      <c r="T23" s="25">
        <v>1</v>
      </c>
      <c r="U23" s="25">
        <v>1</v>
      </c>
      <c r="V23" s="25">
        <v>0</v>
      </c>
      <c r="W23" s="25">
        <v>1</v>
      </c>
      <c r="X23" s="25">
        <v>0</v>
      </c>
      <c r="Y23" s="25">
        <v>0</v>
      </c>
      <c r="Z23" s="25">
        <v>0</v>
      </c>
      <c r="AA23" s="27">
        <v>1</v>
      </c>
      <c r="AB23" s="25">
        <v>9</v>
      </c>
      <c r="AC23" s="25">
        <v>18</v>
      </c>
      <c r="AD23" s="26"/>
      <c r="AE23" s="26"/>
      <c r="AF23" s="25">
        <v>1</v>
      </c>
      <c r="AG23" s="25">
        <v>0</v>
      </c>
      <c r="AH23" t="s" s="9">
        <v>566</v>
      </c>
      <c r="AI23" t="s" s="9">
        <v>567</v>
      </c>
      <c r="AJ23" s="18"/>
      <c r="AK23" t="s" s="17">
        <v>568</v>
      </c>
      <c r="AL23" s="28">
        <v>1</v>
      </c>
      <c r="AM23" s="25">
        <v>1</v>
      </c>
      <c r="AN23" s="25">
        <v>1</v>
      </c>
      <c r="AO23" t="s" s="15">
        <v>301</v>
      </c>
      <c r="AP23" t="s" s="17">
        <v>302</v>
      </c>
      <c r="AQ23" t="s" s="9">
        <v>303</v>
      </c>
      <c r="AR23" s="18"/>
      <c r="AS23" s="18"/>
    </row>
    <row r="24" ht="25" customHeight="1">
      <c r="A24" s="18">
        <v>2012</v>
      </c>
      <c r="B24" s="18">
        <v>9</v>
      </c>
      <c r="C24" s="18">
        <v>27</v>
      </c>
      <c r="D24" t="s" s="9">
        <v>569</v>
      </c>
      <c r="E24" t="s" s="9">
        <v>294</v>
      </c>
      <c r="F24" t="s" s="9">
        <v>295</v>
      </c>
      <c r="G24" s="25">
        <v>36</v>
      </c>
      <c r="H24" s="25">
        <v>6</v>
      </c>
      <c r="I24" s="25">
        <v>6</v>
      </c>
      <c r="J24" s="25">
        <v>3</v>
      </c>
      <c r="K24" s="25">
        <v>1</v>
      </c>
      <c r="L24" s="25">
        <v>0</v>
      </c>
      <c r="M24" s="25">
        <v>0</v>
      </c>
      <c r="N24" s="25">
        <v>0</v>
      </c>
      <c r="O24" s="25">
        <v>1</v>
      </c>
      <c r="P24" s="25">
        <v>1</v>
      </c>
      <c r="Q24" t="s" s="30">
        <v>570</v>
      </c>
      <c r="R24" s="25">
        <v>6</v>
      </c>
      <c r="S24" s="25">
        <v>1</v>
      </c>
      <c r="T24" s="25">
        <v>0</v>
      </c>
      <c r="U24" s="25"/>
      <c r="V24" s="25">
        <v>0</v>
      </c>
      <c r="W24" s="25">
        <v>0</v>
      </c>
      <c r="X24" s="25">
        <v>0</v>
      </c>
      <c r="Y24" s="25">
        <v>0</v>
      </c>
      <c r="Z24" s="25">
        <v>0</v>
      </c>
      <c r="AA24" s="27">
        <v>1</v>
      </c>
      <c r="AB24" s="25">
        <v>6</v>
      </c>
      <c r="AC24" s="25">
        <v>0</v>
      </c>
      <c r="AD24" s="26"/>
      <c r="AE24" s="26"/>
      <c r="AF24" s="25">
        <v>1</v>
      </c>
      <c r="AG24" s="25">
        <v>0</v>
      </c>
      <c r="AH24" t="s" s="9">
        <v>571</v>
      </c>
      <c r="AI24" t="s" s="9">
        <v>572</v>
      </c>
      <c r="AJ24" s="18"/>
      <c r="AK24" t="s" s="9">
        <v>573</v>
      </c>
      <c r="AL24" s="28">
        <v>0</v>
      </c>
      <c r="AM24" s="25">
        <v>0</v>
      </c>
      <c r="AN24" s="25"/>
      <c r="AO24" t="s" s="15">
        <v>296</v>
      </c>
      <c r="AP24" t="s" s="15">
        <v>297</v>
      </c>
      <c r="AQ24" t="s" s="9">
        <v>298</v>
      </c>
      <c r="AR24" s="18"/>
      <c r="AS24" s="18"/>
    </row>
    <row r="25" ht="14" customHeight="1">
      <c r="A25" s="18">
        <v>2012</v>
      </c>
      <c r="B25" s="18">
        <v>8</v>
      </c>
      <c r="C25" s="18">
        <v>5</v>
      </c>
      <c r="D25" t="s" s="9">
        <v>156</v>
      </c>
      <c r="E25" t="s" s="9">
        <v>290</v>
      </c>
      <c r="F25" t="s" s="9">
        <v>574</v>
      </c>
      <c r="G25" s="25">
        <v>40</v>
      </c>
      <c r="H25" s="25">
        <v>6</v>
      </c>
      <c r="I25" s="25">
        <v>6</v>
      </c>
      <c r="J25" s="25">
        <v>3</v>
      </c>
      <c r="K25" s="25">
        <v>1</v>
      </c>
      <c r="L25" s="25">
        <v>0</v>
      </c>
      <c r="M25" s="25">
        <v>0</v>
      </c>
      <c r="N25" s="25">
        <v>0</v>
      </c>
      <c r="O25" s="25">
        <v>1</v>
      </c>
      <c r="P25" s="25">
        <v>1</v>
      </c>
      <c r="Q25" t="s" s="9">
        <v>575</v>
      </c>
      <c r="R25" s="25">
        <v>6</v>
      </c>
      <c r="S25" s="25">
        <v>1</v>
      </c>
      <c r="T25" s="25">
        <v>0</v>
      </c>
      <c r="U25" s="25"/>
      <c r="V25" s="25">
        <v>0</v>
      </c>
      <c r="W25" s="25">
        <v>0</v>
      </c>
      <c r="X25" s="25">
        <v>0</v>
      </c>
      <c r="Y25" s="25">
        <v>0</v>
      </c>
      <c r="Z25" s="25">
        <v>0</v>
      </c>
      <c r="AA25" s="27">
        <v>1</v>
      </c>
      <c r="AB25" s="25">
        <v>5</v>
      </c>
      <c r="AC25" s="25">
        <v>1</v>
      </c>
      <c r="AD25" s="26"/>
      <c r="AE25" s="26"/>
      <c r="AF25" s="25">
        <v>1</v>
      </c>
      <c r="AG25" s="25">
        <v>0</v>
      </c>
      <c r="AH25" t="s" s="9">
        <v>576</v>
      </c>
      <c r="AI25" t="s" s="9">
        <v>577</v>
      </c>
      <c r="AJ25" s="18"/>
      <c r="AK25" t="s" s="9">
        <v>578</v>
      </c>
      <c r="AL25" s="28">
        <v>0</v>
      </c>
      <c r="AM25" s="25">
        <v>0</v>
      </c>
      <c r="AN25" s="25"/>
      <c r="AO25" t="s" s="15">
        <v>111</v>
      </c>
      <c r="AP25" t="s" s="15">
        <v>292</v>
      </c>
      <c r="AQ25" t="s" s="9">
        <v>293</v>
      </c>
      <c r="AR25" s="18"/>
      <c r="AS25" s="18"/>
    </row>
    <row r="26" ht="14" customHeight="1">
      <c r="A26" s="18">
        <v>2012</v>
      </c>
      <c r="B26" s="18">
        <v>7</v>
      </c>
      <c r="C26" s="18">
        <v>20</v>
      </c>
      <c r="D26" t="s" s="9">
        <v>100</v>
      </c>
      <c r="E26" t="s" s="9">
        <v>284</v>
      </c>
      <c r="F26" t="s" s="9">
        <v>579</v>
      </c>
      <c r="G26" s="25">
        <v>24</v>
      </c>
      <c r="H26" s="25">
        <v>12</v>
      </c>
      <c r="I26" s="25">
        <v>12</v>
      </c>
      <c r="J26" s="25">
        <v>70</v>
      </c>
      <c r="K26" s="25">
        <v>0</v>
      </c>
      <c r="L26" s="25">
        <v>0</v>
      </c>
      <c r="M26" s="25">
        <v>0</v>
      </c>
      <c r="N26" s="25">
        <v>1</v>
      </c>
      <c r="O26" s="25">
        <v>1</v>
      </c>
      <c r="P26" s="25">
        <v>1</v>
      </c>
      <c r="Q26" t="s" s="9">
        <v>580</v>
      </c>
      <c r="R26" s="25">
        <v>12</v>
      </c>
      <c r="S26" s="25">
        <v>1</v>
      </c>
      <c r="T26" s="25">
        <v>1</v>
      </c>
      <c r="U26" s="25">
        <v>1</v>
      </c>
      <c r="V26" s="25">
        <v>1</v>
      </c>
      <c r="W26" s="25">
        <v>0</v>
      </c>
      <c r="X26" s="25">
        <v>0</v>
      </c>
      <c r="Y26" s="25">
        <v>1</v>
      </c>
      <c r="Z26" s="25">
        <v>0</v>
      </c>
      <c r="AA26" s="27">
        <v>1</v>
      </c>
      <c r="AB26" s="25">
        <v>8</v>
      </c>
      <c r="AC26" s="25">
        <v>4</v>
      </c>
      <c r="AD26" s="26"/>
      <c r="AE26" s="26"/>
      <c r="AF26" s="25">
        <v>0</v>
      </c>
      <c r="AG26" s="25">
        <v>0</v>
      </c>
      <c r="AH26" t="s" s="9">
        <v>581</v>
      </c>
      <c r="AI26" t="s" s="9">
        <v>582</v>
      </c>
      <c r="AJ26" s="18"/>
      <c r="AK26" t="s" s="9">
        <v>583</v>
      </c>
      <c r="AL26" s="28">
        <v>1</v>
      </c>
      <c r="AM26" s="25">
        <v>1</v>
      </c>
      <c r="AN26" s="25">
        <v>1</v>
      </c>
      <c r="AO26" t="s" s="15">
        <v>287</v>
      </c>
      <c r="AP26" t="s" s="15">
        <v>288</v>
      </c>
      <c r="AQ26" t="s" s="9">
        <v>289</v>
      </c>
      <c r="AR26" s="18"/>
      <c r="AS26" s="18"/>
    </row>
    <row r="27" ht="14" customHeight="1">
      <c r="A27" s="18">
        <v>2012</v>
      </c>
      <c r="B27" s="18">
        <v>5</v>
      </c>
      <c r="C27" s="18">
        <v>30</v>
      </c>
      <c r="D27" t="s" s="9">
        <v>33</v>
      </c>
      <c r="E27" t="s" s="9">
        <v>174</v>
      </c>
      <c r="F27" t="s" s="9">
        <v>584</v>
      </c>
      <c r="G27" s="25">
        <v>40</v>
      </c>
      <c r="H27" s="25">
        <v>5</v>
      </c>
      <c r="I27" s="25">
        <v>5</v>
      </c>
      <c r="J27" s="25">
        <v>1</v>
      </c>
      <c r="K27" s="25">
        <v>1</v>
      </c>
      <c r="L27" s="25">
        <v>0</v>
      </c>
      <c r="M27" s="25">
        <v>0</v>
      </c>
      <c r="N27" s="25">
        <v>1</v>
      </c>
      <c r="O27" s="25">
        <v>1</v>
      </c>
      <c r="P27" s="25">
        <v>1</v>
      </c>
      <c r="Q27" t="s" s="9">
        <v>456</v>
      </c>
      <c r="R27" s="25">
        <v>5</v>
      </c>
      <c r="S27" s="25">
        <v>1</v>
      </c>
      <c r="T27" s="25">
        <v>0</v>
      </c>
      <c r="U27" s="25"/>
      <c r="V27" s="25">
        <v>0</v>
      </c>
      <c r="W27" s="25">
        <v>0</v>
      </c>
      <c r="X27" s="25">
        <v>0</v>
      </c>
      <c r="Y27" s="25">
        <v>0</v>
      </c>
      <c r="Z27" s="25">
        <v>0</v>
      </c>
      <c r="AA27" s="27">
        <v>1</v>
      </c>
      <c r="AB27" s="25">
        <v>3</v>
      </c>
      <c r="AC27" s="25">
        <v>2</v>
      </c>
      <c r="AD27" s="26"/>
      <c r="AE27" s="26"/>
      <c r="AF27" s="25">
        <v>1</v>
      </c>
      <c r="AG27" s="25">
        <v>0</v>
      </c>
      <c r="AH27" t="s" s="9">
        <v>585</v>
      </c>
      <c r="AI27" t="s" s="9">
        <v>586</v>
      </c>
      <c r="AJ27" s="18"/>
      <c r="AK27" t="s" s="9">
        <v>587</v>
      </c>
      <c r="AL27" s="28">
        <v>1</v>
      </c>
      <c r="AM27" s="25">
        <v>0</v>
      </c>
      <c r="AN27" s="25"/>
      <c r="AO27" t="s" s="15">
        <v>111</v>
      </c>
      <c r="AP27" t="s" s="15">
        <v>588</v>
      </c>
      <c r="AQ27" t="s" s="9">
        <v>589</v>
      </c>
      <c r="AR27" s="18"/>
      <c r="AS27" s="18"/>
    </row>
    <row r="28" ht="14" customHeight="1">
      <c r="A28" s="18">
        <v>2012</v>
      </c>
      <c r="B28" s="18">
        <v>4</v>
      </c>
      <c r="C28" s="18">
        <v>2</v>
      </c>
      <c r="D28" t="s" s="9">
        <v>20</v>
      </c>
      <c r="E28" t="s" s="9">
        <v>19</v>
      </c>
      <c r="F28" t="s" s="9">
        <v>590</v>
      </c>
      <c r="G28" s="25">
        <v>43</v>
      </c>
      <c r="H28" s="25">
        <v>7</v>
      </c>
      <c r="I28" s="25">
        <v>7</v>
      </c>
      <c r="J28" s="25">
        <v>3</v>
      </c>
      <c r="K28" s="25">
        <v>0</v>
      </c>
      <c r="L28" s="25">
        <v>0</v>
      </c>
      <c r="M28" s="25">
        <v>0</v>
      </c>
      <c r="N28" s="25">
        <v>0</v>
      </c>
      <c r="O28" s="25">
        <v>1</v>
      </c>
      <c r="P28" s="25">
        <v>0</v>
      </c>
      <c r="Q28" t="s" s="9">
        <v>591</v>
      </c>
      <c r="R28" s="25">
        <v>7</v>
      </c>
      <c r="S28" s="25">
        <v>1</v>
      </c>
      <c r="T28" s="25">
        <v>0</v>
      </c>
      <c r="U28" s="25"/>
      <c r="V28" s="25">
        <v>0</v>
      </c>
      <c r="W28" s="25">
        <v>0</v>
      </c>
      <c r="X28" s="25">
        <v>0</v>
      </c>
      <c r="Y28" s="25">
        <v>0</v>
      </c>
      <c r="Z28" s="25">
        <v>0</v>
      </c>
      <c r="AA28" s="27">
        <v>0</v>
      </c>
      <c r="AB28" s="25">
        <v>1</v>
      </c>
      <c r="AC28" s="25">
        <v>6</v>
      </c>
      <c r="AD28" s="26"/>
      <c r="AE28" s="26"/>
      <c r="AF28" s="25">
        <v>0</v>
      </c>
      <c r="AG28" s="25">
        <v>0</v>
      </c>
      <c r="AH28" t="s" s="9">
        <v>592</v>
      </c>
      <c r="AI28" t="s" s="9">
        <v>593</v>
      </c>
      <c r="AJ28" s="18"/>
      <c r="AK28" t="s" s="17">
        <v>594</v>
      </c>
      <c r="AL28" s="28">
        <v>0</v>
      </c>
      <c r="AM28" s="25">
        <v>0</v>
      </c>
      <c r="AN28" s="25"/>
      <c r="AO28" t="s" s="15">
        <v>111</v>
      </c>
      <c r="AP28" t="s" s="15">
        <v>282</v>
      </c>
      <c r="AQ28" t="s" s="9">
        <v>283</v>
      </c>
      <c r="AR28" s="18"/>
      <c r="AS28" s="18"/>
    </row>
    <row r="29" ht="14" customHeight="1">
      <c r="A29" s="18">
        <v>2012</v>
      </c>
      <c r="B29" s="18">
        <v>2</v>
      </c>
      <c r="C29" s="18">
        <v>20</v>
      </c>
      <c r="D29" t="s" s="9">
        <v>106</v>
      </c>
      <c r="E29" t="s" s="9">
        <v>595</v>
      </c>
      <c r="F29" t="s" s="9">
        <v>596</v>
      </c>
      <c r="G29" s="25">
        <v>59</v>
      </c>
      <c r="H29" s="25">
        <v>4</v>
      </c>
      <c r="I29" s="25">
        <v>4</v>
      </c>
      <c r="J29" s="25">
        <v>0</v>
      </c>
      <c r="K29" s="25">
        <v>1</v>
      </c>
      <c r="L29" s="25">
        <v>0</v>
      </c>
      <c r="M29" s="25">
        <v>0</v>
      </c>
      <c r="N29" s="25">
        <v>0</v>
      </c>
      <c r="O29" t="s" s="29">
        <v>406</v>
      </c>
      <c r="P29" t="s" s="29">
        <v>406</v>
      </c>
      <c r="Q29" t="s" s="9">
        <v>407</v>
      </c>
      <c r="R29" s="25">
        <v>4</v>
      </c>
      <c r="S29" s="25">
        <v>1</v>
      </c>
      <c r="T29" s="25">
        <v>0</v>
      </c>
      <c r="U29" s="25"/>
      <c r="V29" s="25">
        <v>0</v>
      </c>
      <c r="W29" s="25">
        <v>0</v>
      </c>
      <c r="X29" s="25">
        <v>0</v>
      </c>
      <c r="Y29" s="25">
        <v>0</v>
      </c>
      <c r="Z29" s="25">
        <v>0</v>
      </c>
      <c r="AA29" s="25">
        <v>1</v>
      </c>
      <c r="AB29" s="25">
        <v>2</v>
      </c>
      <c r="AC29" s="25">
        <v>2</v>
      </c>
      <c r="AD29" s="26"/>
      <c r="AE29" s="26"/>
      <c r="AF29" s="25">
        <v>1</v>
      </c>
      <c r="AG29" s="25">
        <v>0</v>
      </c>
      <c r="AH29" t="s" s="9">
        <v>597</v>
      </c>
      <c r="AI29" t="s" s="9">
        <v>598</v>
      </c>
      <c r="AJ29" s="18"/>
      <c r="AK29" t="s" s="9">
        <v>599</v>
      </c>
      <c r="AL29" s="28">
        <v>0</v>
      </c>
      <c r="AM29" s="25">
        <v>0</v>
      </c>
      <c r="AN29" s="25"/>
      <c r="AO29" t="s" s="15">
        <v>111</v>
      </c>
      <c r="AP29" t="s" s="17">
        <v>600</v>
      </c>
      <c r="AQ29" t="s" s="9">
        <v>601</v>
      </c>
      <c r="AR29" s="18"/>
      <c r="AS29" s="18"/>
    </row>
    <row r="30" ht="14" customHeight="1">
      <c r="A30" s="18">
        <v>2011</v>
      </c>
      <c r="B30" s="18">
        <v>10</v>
      </c>
      <c r="C30" s="18">
        <v>12</v>
      </c>
      <c r="D30" t="s" s="9">
        <v>20</v>
      </c>
      <c r="E30" t="s" s="9">
        <v>272</v>
      </c>
      <c r="F30" t="s" s="9">
        <v>602</v>
      </c>
      <c r="G30" s="25">
        <v>41</v>
      </c>
      <c r="H30" s="25">
        <v>8</v>
      </c>
      <c r="I30" s="25">
        <v>8</v>
      </c>
      <c r="J30" s="25">
        <v>1</v>
      </c>
      <c r="K30" s="25">
        <v>0</v>
      </c>
      <c r="L30" s="25">
        <v>0</v>
      </c>
      <c r="M30" s="25">
        <v>0</v>
      </c>
      <c r="N30" s="25">
        <v>1</v>
      </c>
      <c r="O30" s="25">
        <v>1</v>
      </c>
      <c r="P30" s="25">
        <v>1</v>
      </c>
      <c r="Q30" t="s" s="9">
        <v>603</v>
      </c>
      <c r="R30" s="25">
        <v>8</v>
      </c>
      <c r="S30" s="25">
        <v>1</v>
      </c>
      <c r="T30" s="25">
        <v>0</v>
      </c>
      <c r="U30" s="25"/>
      <c r="V30" s="25">
        <v>0</v>
      </c>
      <c r="W30" s="25">
        <v>0</v>
      </c>
      <c r="X30" s="25">
        <v>0</v>
      </c>
      <c r="Y30" s="25">
        <v>0</v>
      </c>
      <c r="Z30" s="25">
        <v>0</v>
      </c>
      <c r="AA30" s="25">
        <v>1</v>
      </c>
      <c r="AB30" s="25">
        <v>2</v>
      </c>
      <c r="AC30" s="25">
        <v>6</v>
      </c>
      <c r="AD30" s="26"/>
      <c r="AE30" s="26"/>
      <c r="AF30" s="25">
        <v>0</v>
      </c>
      <c r="AG30" s="25">
        <v>0</v>
      </c>
      <c r="AH30" t="s" s="9">
        <v>604</v>
      </c>
      <c r="AI30" t="s" s="9">
        <v>605</v>
      </c>
      <c r="AJ30" s="18"/>
      <c r="AK30" t="s" s="9">
        <v>606</v>
      </c>
      <c r="AL30" s="28">
        <v>0</v>
      </c>
      <c r="AM30" s="25">
        <v>0</v>
      </c>
      <c r="AN30" s="25"/>
      <c r="AO30" t="s" s="15">
        <v>111</v>
      </c>
      <c r="AP30" t="s" s="15">
        <v>274</v>
      </c>
      <c r="AQ30" t="s" s="9">
        <v>275</v>
      </c>
      <c r="AR30" s="18"/>
      <c r="AS30" s="18"/>
    </row>
    <row r="31" ht="16" customHeight="1">
      <c r="A31" s="18">
        <v>2011</v>
      </c>
      <c r="B31" s="18">
        <v>9</v>
      </c>
      <c r="C31" s="18">
        <v>6</v>
      </c>
      <c r="D31" t="s" s="9">
        <v>393</v>
      </c>
      <c r="E31" t="s" s="9">
        <v>607</v>
      </c>
      <c r="F31" t="s" s="9">
        <v>608</v>
      </c>
      <c r="G31" s="25">
        <v>32</v>
      </c>
      <c r="H31" s="25">
        <v>4</v>
      </c>
      <c r="I31" s="25">
        <v>4</v>
      </c>
      <c r="J31" s="25">
        <v>7</v>
      </c>
      <c r="K31" s="25">
        <v>1</v>
      </c>
      <c r="L31" s="25">
        <v>0</v>
      </c>
      <c r="M31" s="25">
        <v>0</v>
      </c>
      <c r="N31" s="25">
        <v>0</v>
      </c>
      <c r="O31" s="25">
        <v>1</v>
      </c>
      <c r="P31" s="25">
        <v>1</v>
      </c>
      <c r="Q31" t="s" s="9">
        <v>609</v>
      </c>
      <c r="R31" s="25">
        <v>4</v>
      </c>
      <c r="S31" s="25">
        <v>0</v>
      </c>
      <c r="T31" s="25">
        <v>1</v>
      </c>
      <c r="U31" s="25">
        <v>1</v>
      </c>
      <c r="V31" s="25">
        <v>0</v>
      </c>
      <c r="W31" s="25">
        <v>0</v>
      </c>
      <c r="X31" s="25">
        <v>0</v>
      </c>
      <c r="Y31" s="25">
        <v>0</v>
      </c>
      <c r="Z31" s="25">
        <v>1</v>
      </c>
      <c r="AA31" s="27">
        <v>1</v>
      </c>
      <c r="AB31" s="25">
        <v>2</v>
      </c>
      <c r="AC31" s="25">
        <v>2</v>
      </c>
      <c r="AD31" s="26"/>
      <c r="AE31" s="26"/>
      <c r="AF31" s="25">
        <v>1</v>
      </c>
      <c r="AG31" s="25">
        <v>0</v>
      </c>
      <c r="AH31" t="s" s="9">
        <v>610</v>
      </c>
      <c r="AI31" t="s" s="9">
        <v>611</v>
      </c>
      <c r="AJ31" s="18"/>
      <c r="AK31" t="s" s="17">
        <v>612</v>
      </c>
      <c r="AL31" s="28">
        <v>1</v>
      </c>
      <c r="AM31" s="25">
        <v>1</v>
      </c>
      <c r="AN31" s="25">
        <v>1</v>
      </c>
      <c r="AO31" t="s" s="33">
        <v>613</v>
      </c>
      <c r="AP31" t="s" s="17">
        <v>614</v>
      </c>
      <c r="AQ31" t="s" s="9">
        <v>615</v>
      </c>
      <c r="AR31" s="18"/>
      <c r="AS31" s="18"/>
    </row>
    <row r="32" ht="14" customHeight="1">
      <c r="A32" s="18">
        <v>2011</v>
      </c>
      <c r="B32" s="18">
        <v>1</v>
      </c>
      <c r="C32" s="18">
        <v>8</v>
      </c>
      <c r="D32" t="s" s="9">
        <v>65</v>
      </c>
      <c r="E32" t="s" s="9">
        <v>616</v>
      </c>
      <c r="F32" t="s" s="9">
        <v>617</v>
      </c>
      <c r="G32" s="25">
        <v>22</v>
      </c>
      <c r="H32" s="25">
        <v>6</v>
      </c>
      <c r="I32" s="25">
        <v>6</v>
      </c>
      <c r="J32" s="25">
        <v>13</v>
      </c>
      <c r="K32" s="25">
        <v>0</v>
      </c>
      <c r="L32" s="25">
        <v>0</v>
      </c>
      <c r="M32" s="25">
        <v>0</v>
      </c>
      <c r="N32" s="25">
        <v>0</v>
      </c>
      <c r="O32" s="25">
        <v>1</v>
      </c>
      <c r="P32" s="25">
        <v>1</v>
      </c>
      <c r="Q32" t="s" s="9">
        <v>618</v>
      </c>
      <c r="R32" s="25">
        <v>6</v>
      </c>
      <c r="S32" s="25">
        <v>1</v>
      </c>
      <c r="T32" s="25">
        <v>0</v>
      </c>
      <c r="U32" s="25"/>
      <c r="V32" s="25">
        <v>0</v>
      </c>
      <c r="W32" s="25">
        <v>0</v>
      </c>
      <c r="X32" s="25">
        <v>0</v>
      </c>
      <c r="Y32" s="25">
        <v>0</v>
      </c>
      <c r="Z32" s="25">
        <v>1</v>
      </c>
      <c r="AA32" s="27">
        <v>1</v>
      </c>
      <c r="AB32" s="25">
        <v>3</v>
      </c>
      <c r="AC32" s="25">
        <v>3</v>
      </c>
      <c r="AD32" s="26"/>
      <c r="AE32" s="26"/>
      <c r="AF32" s="25">
        <v>0</v>
      </c>
      <c r="AG32" s="25">
        <v>0</v>
      </c>
      <c r="AH32" t="s" s="9">
        <v>619</v>
      </c>
      <c r="AI32" t="s" s="9">
        <v>620</v>
      </c>
      <c r="AJ32" s="18"/>
      <c r="AK32" t="s" s="9">
        <v>621</v>
      </c>
      <c r="AL32" s="28">
        <v>1</v>
      </c>
      <c r="AM32" s="25">
        <v>0</v>
      </c>
      <c r="AN32" s="25"/>
      <c r="AO32" t="s" s="15">
        <v>111</v>
      </c>
      <c r="AP32" t="s" s="15">
        <v>259</v>
      </c>
      <c r="AQ32" t="s" s="9">
        <v>260</v>
      </c>
      <c r="AR32" s="18"/>
      <c r="AS32" s="18"/>
    </row>
    <row r="33" ht="14" customHeight="1">
      <c r="A33" s="18">
        <v>2010</v>
      </c>
      <c r="B33" s="18">
        <v>8</v>
      </c>
      <c r="C33" s="18">
        <v>3</v>
      </c>
      <c r="D33" t="s" s="9">
        <v>622</v>
      </c>
      <c r="E33" t="s" s="9">
        <v>251</v>
      </c>
      <c r="F33" t="s" s="9">
        <v>623</v>
      </c>
      <c r="G33" s="25">
        <v>34</v>
      </c>
      <c r="H33" s="25">
        <v>8</v>
      </c>
      <c r="I33" s="25">
        <v>8</v>
      </c>
      <c r="J33" s="25">
        <v>2</v>
      </c>
      <c r="K33" s="25">
        <v>1</v>
      </c>
      <c r="L33" s="25">
        <v>0</v>
      </c>
      <c r="M33" s="25">
        <v>0</v>
      </c>
      <c r="N33" s="25">
        <v>1</v>
      </c>
      <c r="O33" s="25">
        <v>1</v>
      </c>
      <c r="P33" s="25">
        <v>1</v>
      </c>
      <c r="Q33" t="s" s="9">
        <v>624</v>
      </c>
      <c r="R33" s="25">
        <v>8</v>
      </c>
      <c r="S33" s="25">
        <v>1</v>
      </c>
      <c r="T33" s="25">
        <v>0</v>
      </c>
      <c r="U33" s="25"/>
      <c r="V33" s="25">
        <v>0</v>
      </c>
      <c r="W33" s="25">
        <v>0</v>
      </c>
      <c r="X33" s="25">
        <v>0</v>
      </c>
      <c r="Y33" s="25">
        <v>0</v>
      </c>
      <c r="Z33" s="25">
        <v>0</v>
      </c>
      <c r="AA33" s="27">
        <v>0</v>
      </c>
      <c r="AB33" s="25">
        <v>8</v>
      </c>
      <c r="AC33" s="25">
        <v>0</v>
      </c>
      <c r="AD33" s="26"/>
      <c r="AE33" s="26"/>
      <c r="AF33" s="25">
        <v>1</v>
      </c>
      <c r="AG33" s="25">
        <v>0</v>
      </c>
      <c r="AH33" t="s" s="9">
        <v>625</v>
      </c>
      <c r="AI33" t="s" s="9">
        <v>626</v>
      </c>
      <c r="AJ33" s="18"/>
      <c r="AK33" t="s" s="17">
        <v>627</v>
      </c>
      <c r="AL33" s="28">
        <v>0</v>
      </c>
      <c r="AM33" s="25">
        <v>0</v>
      </c>
      <c r="AN33" s="25"/>
      <c r="AO33" t="s" s="15">
        <v>111</v>
      </c>
      <c r="AP33" t="s" s="15">
        <v>254</v>
      </c>
      <c r="AQ33" t="s" s="9">
        <v>255</v>
      </c>
      <c r="AR33" t="s" s="9">
        <v>628</v>
      </c>
      <c r="AS33" s="18"/>
    </row>
    <row r="34" ht="14" customHeight="1">
      <c r="A34" s="18">
        <v>2010</v>
      </c>
      <c r="B34" s="18">
        <v>6</v>
      </c>
      <c r="C34" s="18">
        <v>6</v>
      </c>
      <c r="D34" t="s" s="9">
        <v>28</v>
      </c>
      <c r="E34" t="s" s="9">
        <v>304</v>
      </c>
      <c r="F34" t="s" s="9">
        <v>629</v>
      </c>
      <c r="G34" s="25">
        <v>37</v>
      </c>
      <c r="H34" s="25">
        <v>4</v>
      </c>
      <c r="I34" s="25">
        <v>4</v>
      </c>
      <c r="J34" s="25">
        <v>3</v>
      </c>
      <c r="K34" s="25">
        <v>1</v>
      </c>
      <c r="L34" s="25">
        <v>0</v>
      </c>
      <c r="M34" s="25">
        <v>0</v>
      </c>
      <c r="N34" s="25">
        <v>0</v>
      </c>
      <c r="O34" t="s" s="29">
        <v>406</v>
      </c>
      <c r="P34" t="s" s="29">
        <v>406</v>
      </c>
      <c r="Q34" t="s" s="9">
        <v>407</v>
      </c>
      <c r="R34" s="25">
        <v>4</v>
      </c>
      <c r="S34" s="25">
        <v>1</v>
      </c>
      <c r="T34" s="25">
        <v>0</v>
      </c>
      <c r="U34" s="25"/>
      <c r="V34" s="25">
        <v>0</v>
      </c>
      <c r="W34" s="25">
        <v>0</v>
      </c>
      <c r="X34" s="25">
        <v>0</v>
      </c>
      <c r="Y34" s="25">
        <v>0</v>
      </c>
      <c r="Z34" s="25">
        <v>0</v>
      </c>
      <c r="AA34" s="27">
        <v>0</v>
      </c>
      <c r="AB34" s="25">
        <v>0</v>
      </c>
      <c r="AC34" s="25">
        <v>4</v>
      </c>
      <c r="AD34" s="26"/>
      <c r="AE34" s="26"/>
      <c r="AF34" s="25">
        <v>1</v>
      </c>
      <c r="AG34" s="25">
        <v>0</v>
      </c>
      <c r="AH34" t="s" s="9">
        <v>630</v>
      </c>
      <c r="AI34" t="s" s="9">
        <v>631</v>
      </c>
      <c r="AJ34" s="18"/>
      <c r="AK34" t="s" s="9">
        <v>521</v>
      </c>
      <c r="AL34" s="28">
        <v>0</v>
      </c>
      <c r="AM34" s="25">
        <v>0</v>
      </c>
      <c r="AN34" s="25"/>
      <c r="AO34" t="s" s="15">
        <v>111</v>
      </c>
      <c r="AP34" t="s" s="15">
        <v>632</v>
      </c>
      <c r="AQ34" t="s" s="9">
        <v>633</v>
      </c>
      <c r="AR34" t="s" s="9">
        <v>634</v>
      </c>
      <c r="AS34" s="18"/>
    </row>
    <row r="35" ht="14" customHeight="1">
      <c r="A35" s="18">
        <v>2009</v>
      </c>
      <c r="B35" s="18">
        <v>11</v>
      </c>
      <c r="C35" s="18">
        <v>29</v>
      </c>
      <c r="D35" t="s" s="9">
        <v>33</v>
      </c>
      <c r="E35" t="s" s="9">
        <v>635</v>
      </c>
      <c r="F35" t="s" s="9">
        <v>636</v>
      </c>
      <c r="G35" s="25">
        <v>37</v>
      </c>
      <c r="H35" s="25">
        <v>4</v>
      </c>
      <c r="I35" s="25">
        <v>4</v>
      </c>
      <c r="J35" s="25">
        <v>0</v>
      </c>
      <c r="K35" s="25">
        <v>0</v>
      </c>
      <c r="L35" t="s" s="9">
        <v>637</v>
      </c>
      <c r="M35" s="25">
        <v>0</v>
      </c>
      <c r="N35" s="25">
        <v>1</v>
      </c>
      <c r="O35" t="s" s="29">
        <v>406</v>
      </c>
      <c r="P35" t="s" s="29">
        <v>406</v>
      </c>
      <c r="Q35" t="s" s="9">
        <v>407</v>
      </c>
      <c r="R35" s="25">
        <v>4</v>
      </c>
      <c r="S35" s="25">
        <v>1</v>
      </c>
      <c r="T35" s="25">
        <v>0</v>
      </c>
      <c r="U35" s="25"/>
      <c r="V35" s="25">
        <v>0</v>
      </c>
      <c r="W35" s="25">
        <v>0</v>
      </c>
      <c r="X35" s="25">
        <v>0</v>
      </c>
      <c r="Y35" s="25">
        <v>0</v>
      </c>
      <c r="Z35" s="25">
        <v>0</v>
      </c>
      <c r="AA35" s="27">
        <v>1</v>
      </c>
      <c r="AB35" s="25">
        <v>3</v>
      </c>
      <c r="AC35" s="25">
        <v>1</v>
      </c>
      <c r="AD35" s="26"/>
      <c r="AE35" s="26"/>
      <c r="AF35" s="25">
        <v>0</v>
      </c>
      <c r="AG35" s="25">
        <v>1</v>
      </c>
      <c r="AH35" t="s" s="9">
        <v>638</v>
      </c>
      <c r="AI35" t="s" s="9">
        <v>639</v>
      </c>
      <c r="AJ35" s="18"/>
      <c r="AK35" t="s" s="9">
        <v>640</v>
      </c>
      <c r="AL35" s="28">
        <v>0</v>
      </c>
      <c r="AM35" s="25">
        <v>0</v>
      </c>
      <c r="AN35" s="25"/>
      <c r="AO35" t="s" s="15">
        <v>111</v>
      </c>
      <c r="AP35" t="s" s="15">
        <v>641</v>
      </c>
      <c r="AQ35" t="s" s="9">
        <v>642</v>
      </c>
      <c r="AR35" t="s" s="9">
        <v>643</v>
      </c>
      <c r="AS35" s="18"/>
    </row>
    <row r="36" ht="25" customHeight="1">
      <c r="A36" s="18">
        <v>2009</v>
      </c>
      <c r="B36" s="18">
        <v>11</v>
      </c>
      <c r="C36" s="18">
        <v>5</v>
      </c>
      <c r="D36" t="s" s="9">
        <v>70</v>
      </c>
      <c r="E36" t="s" s="9">
        <v>243</v>
      </c>
      <c r="F36" t="s" s="9">
        <v>644</v>
      </c>
      <c r="G36" s="25">
        <v>39</v>
      </c>
      <c r="H36" s="25">
        <v>13</v>
      </c>
      <c r="I36" s="25">
        <v>13</v>
      </c>
      <c r="J36" s="25">
        <v>30</v>
      </c>
      <c r="K36" s="25">
        <v>0</v>
      </c>
      <c r="L36" s="25">
        <v>0</v>
      </c>
      <c r="M36" s="25">
        <v>0</v>
      </c>
      <c r="N36" s="25">
        <v>1</v>
      </c>
      <c r="O36" s="25">
        <v>1</v>
      </c>
      <c r="P36" s="25">
        <v>1</v>
      </c>
      <c r="Q36" t="s" s="30">
        <v>645</v>
      </c>
      <c r="R36" s="25">
        <v>13</v>
      </c>
      <c r="S36" s="25">
        <v>1</v>
      </c>
      <c r="T36" s="25">
        <v>0</v>
      </c>
      <c r="U36" s="25"/>
      <c r="V36" s="25">
        <v>0</v>
      </c>
      <c r="W36" s="25">
        <v>0</v>
      </c>
      <c r="X36" s="25">
        <v>0</v>
      </c>
      <c r="Y36" s="25">
        <v>0</v>
      </c>
      <c r="Z36" s="25">
        <v>0</v>
      </c>
      <c r="AA36" s="27">
        <v>1</v>
      </c>
      <c r="AB36" s="25">
        <v>10</v>
      </c>
      <c r="AC36" s="25">
        <v>3</v>
      </c>
      <c r="AD36" s="26"/>
      <c r="AE36" s="26"/>
      <c r="AF36" s="25">
        <v>0</v>
      </c>
      <c r="AG36" s="25">
        <v>0</v>
      </c>
      <c r="AH36" t="s" s="9">
        <v>646</v>
      </c>
      <c r="AI36" t="s" s="9">
        <v>647</v>
      </c>
      <c r="AJ36" s="18"/>
      <c r="AK36" t="s" s="17">
        <v>648</v>
      </c>
      <c r="AL36" s="28">
        <v>0</v>
      </c>
      <c r="AM36" s="25">
        <v>0</v>
      </c>
      <c r="AN36" s="25"/>
      <c r="AO36" t="s" s="15">
        <v>111</v>
      </c>
      <c r="AP36" t="s" s="15">
        <v>246</v>
      </c>
      <c r="AQ36" t="s" s="9">
        <v>247</v>
      </c>
      <c r="AR36" t="s" s="9">
        <v>649</v>
      </c>
      <c r="AS36" s="18"/>
    </row>
    <row r="37" ht="25" customHeight="1">
      <c r="A37" s="18">
        <v>2009</v>
      </c>
      <c r="B37" s="18">
        <v>4</v>
      </c>
      <c r="C37" s="18">
        <v>3</v>
      </c>
      <c r="D37" t="s" s="9">
        <v>92</v>
      </c>
      <c r="E37" t="s" s="9">
        <v>238</v>
      </c>
      <c r="F37" t="s" s="9">
        <v>650</v>
      </c>
      <c r="G37" s="25">
        <v>41</v>
      </c>
      <c r="H37" s="25">
        <v>13</v>
      </c>
      <c r="I37" s="25">
        <v>13</v>
      </c>
      <c r="J37" s="25">
        <v>4</v>
      </c>
      <c r="K37" s="25">
        <v>1</v>
      </c>
      <c r="L37" s="25">
        <v>0</v>
      </c>
      <c r="M37" s="25">
        <v>0</v>
      </c>
      <c r="N37" s="25">
        <v>1</v>
      </c>
      <c r="O37" s="25">
        <v>1</v>
      </c>
      <c r="P37" s="25">
        <v>1</v>
      </c>
      <c r="Q37" t="s" s="30">
        <v>651</v>
      </c>
      <c r="R37" s="25">
        <v>13</v>
      </c>
      <c r="S37" s="25">
        <v>1</v>
      </c>
      <c r="T37" s="25">
        <v>0</v>
      </c>
      <c r="U37" s="25"/>
      <c r="V37" s="25">
        <v>0</v>
      </c>
      <c r="W37" s="25">
        <v>0</v>
      </c>
      <c r="X37" s="25">
        <v>0</v>
      </c>
      <c r="Y37" s="25">
        <v>0</v>
      </c>
      <c r="Z37" s="25">
        <v>0</v>
      </c>
      <c r="AA37" s="27">
        <v>0</v>
      </c>
      <c r="AB37" s="25">
        <v>2</v>
      </c>
      <c r="AC37" s="25">
        <v>11</v>
      </c>
      <c r="AD37" s="26"/>
      <c r="AE37" s="26"/>
      <c r="AF37" s="25">
        <v>1</v>
      </c>
      <c r="AG37" s="25">
        <v>0</v>
      </c>
      <c r="AH37" t="s" s="9">
        <v>652</v>
      </c>
      <c r="AI37" t="s" s="9">
        <v>653</v>
      </c>
      <c r="AJ37" s="18"/>
      <c r="AK37" t="s" s="9">
        <v>654</v>
      </c>
      <c r="AL37" s="28">
        <v>0</v>
      </c>
      <c r="AM37" s="25">
        <v>0</v>
      </c>
      <c r="AN37" s="25"/>
      <c r="AO37" t="s" s="15">
        <v>111</v>
      </c>
      <c r="AP37" t="s" s="15">
        <v>241</v>
      </c>
      <c r="AQ37" t="s" s="9">
        <v>242</v>
      </c>
      <c r="AR37" t="s" s="9">
        <v>655</v>
      </c>
      <c r="AS37" s="18"/>
    </row>
    <row r="38" ht="14" customHeight="1">
      <c r="A38" s="18">
        <v>2009</v>
      </c>
      <c r="B38" s="18">
        <v>3</v>
      </c>
      <c r="C38" s="18">
        <v>29</v>
      </c>
      <c r="D38" t="s" s="9">
        <v>656</v>
      </c>
      <c r="E38" t="s" s="9">
        <v>232</v>
      </c>
      <c r="F38" t="s" s="9">
        <v>234</v>
      </c>
      <c r="G38" s="25">
        <v>45</v>
      </c>
      <c r="H38" s="25">
        <v>8</v>
      </c>
      <c r="I38" s="25">
        <v>8</v>
      </c>
      <c r="J38" s="25">
        <v>2</v>
      </c>
      <c r="K38" s="25">
        <v>0</v>
      </c>
      <c r="L38" s="25">
        <v>0</v>
      </c>
      <c r="M38" s="25">
        <v>0</v>
      </c>
      <c r="N38" s="25">
        <v>1</v>
      </c>
      <c r="O38" t="s" s="29">
        <v>406</v>
      </c>
      <c r="P38" t="s" s="29">
        <v>406</v>
      </c>
      <c r="Q38" t="s" s="9">
        <v>407</v>
      </c>
      <c r="R38" s="25">
        <v>8</v>
      </c>
      <c r="S38" s="25">
        <v>1</v>
      </c>
      <c r="T38" s="25">
        <v>0</v>
      </c>
      <c r="U38" s="25"/>
      <c r="V38" s="25">
        <v>1</v>
      </c>
      <c r="W38" s="25">
        <v>0</v>
      </c>
      <c r="X38" s="25">
        <v>1</v>
      </c>
      <c r="Y38" s="25">
        <v>0</v>
      </c>
      <c r="Z38" s="25">
        <v>0</v>
      </c>
      <c r="AA38" s="27">
        <v>1</v>
      </c>
      <c r="AB38" s="25">
        <v>3</v>
      </c>
      <c r="AC38" s="25">
        <v>5</v>
      </c>
      <c r="AD38" s="26"/>
      <c r="AE38" s="26"/>
      <c r="AF38" s="25">
        <v>0</v>
      </c>
      <c r="AG38" s="25">
        <v>0</v>
      </c>
      <c r="AH38" t="s" s="9">
        <v>657</v>
      </c>
      <c r="AI38" t="s" s="9">
        <v>658</v>
      </c>
      <c r="AJ38" s="18"/>
      <c r="AK38" t="s" s="9">
        <v>659</v>
      </c>
      <c r="AL38" s="28">
        <v>0</v>
      </c>
      <c r="AM38" s="25">
        <v>0</v>
      </c>
      <c r="AN38" s="25"/>
      <c r="AO38" t="s" s="15">
        <v>235</v>
      </c>
      <c r="AP38" t="s" s="15">
        <v>236</v>
      </c>
      <c r="AQ38" t="s" s="9">
        <v>237</v>
      </c>
      <c r="AR38" s="18"/>
      <c r="AS38" s="18"/>
    </row>
    <row r="39" ht="14" customHeight="1">
      <c r="A39" s="18">
        <v>2008</v>
      </c>
      <c r="B39" s="18">
        <v>6</v>
      </c>
      <c r="C39" s="18">
        <v>25</v>
      </c>
      <c r="D39" t="s" s="9">
        <v>51</v>
      </c>
      <c r="E39" t="s" s="9">
        <v>660</v>
      </c>
      <c r="F39" t="s" s="9">
        <v>661</v>
      </c>
      <c r="G39" s="25">
        <v>25</v>
      </c>
      <c r="H39" s="25">
        <v>5</v>
      </c>
      <c r="I39" s="25">
        <v>5</v>
      </c>
      <c r="J39" s="25">
        <v>1</v>
      </c>
      <c r="K39" s="25">
        <v>1</v>
      </c>
      <c r="L39" s="25">
        <v>0</v>
      </c>
      <c r="M39" s="25">
        <v>0</v>
      </c>
      <c r="N39" s="25">
        <v>0</v>
      </c>
      <c r="O39" t="s" s="29">
        <v>406</v>
      </c>
      <c r="P39" t="s" s="29">
        <v>406</v>
      </c>
      <c r="Q39" t="s" s="9">
        <v>407</v>
      </c>
      <c r="R39" s="25">
        <v>5</v>
      </c>
      <c r="S39" s="25">
        <v>1</v>
      </c>
      <c r="T39" s="25">
        <v>0</v>
      </c>
      <c r="U39" s="25"/>
      <c r="V39" s="25">
        <v>0</v>
      </c>
      <c r="W39" s="25">
        <v>0</v>
      </c>
      <c r="X39" s="25">
        <v>0</v>
      </c>
      <c r="Y39" s="25">
        <v>0</v>
      </c>
      <c r="Z39" s="25">
        <v>0</v>
      </c>
      <c r="AA39" s="25">
        <v>0</v>
      </c>
      <c r="AB39" s="25">
        <v>3</v>
      </c>
      <c r="AC39" s="25">
        <v>2</v>
      </c>
      <c r="AD39" s="26"/>
      <c r="AE39" s="26"/>
      <c r="AF39" s="25">
        <v>1</v>
      </c>
      <c r="AG39" s="25">
        <v>0</v>
      </c>
      <c r="AH39" t="s" s="9">
        <v>657</v>
      </c>
      <c r="AI39" t="s" s="9">
        <v>662</v>
      </c>
      <c r="AJ39" s="18"/>
      <c r="AK39" t="s" s="9">
        <v>663</v>
      </c>
      <c r="AL39" s="28">
        <v>0</v>
      </c>
      <c r="AM39" s="25">
        <v>0</v>
      </c>
      <c r="AN39" s="25"/>
      <c r="AO39" t="s" s="15">
        <v>664</v>
      </c>
      <c r="AP39" t="s" s="15">
        <v>665</v>
      </c>
      <c r="AQ39" t="s" s="9">
        <v>666</v>
      </c>
      <c r="AR39" t="s" s="9">
        <v>667</v>
      </c>
      <c r="AS39" s="18"/>
    </row>
    <row r="40" ht="14" customHeight="1">
      <c r="A40" s="18">
        <v>2008</v>
      </c>
      <c r="B40" s="18">
        <v>2</v>
      </c>
      <c r="C40" s="18">
        <v>7</v>
      </c>
      <c r="D40" t="s" s="9">
        <v>514</v>
      </c>
      <c r="E40" t="s" s="9">
        <v>208</v>
      </c>
      <c r="F40" t="s" s="9">
        <v>210</v>
      </c>
      <c r="G40" s="25">
        <v>52</v>
      </c>
      <c r="H40" s="25">
        <v>6</v>
      </c>
      <c r="I40" s="25">
        <v>6</v>
      </c>
      <c r="J40" s="25">
        <v>1</v>
      </c>
      <c r="K40" s="25">
        <v>0</v>
      </c>
      <c r="L40" s="25">
        <v>1</v>
      </c>
      <c r="M40" s="25">
        <v>0</v>
      </c>
      <c r="N40" s="25">
        <v>1</v>
      </c>
      <c r="O40" t="s" s="29">
        <v>406</v>
      </c>
      <c r="P40" t="s" s="29">
        <v>406</v>
      </c>
      <c r="Q40" t="s" s="9">
        <v>407</v>
      </c>
      <c r="R40" s="25">
        <v>6</v>
      </c>
      <c r="S40" s="25">
        <v>1</v>
      </c>
      <c r="T40" s="25">
        <v>0</v>
      </c>
      <c r="U40" s="25"/>
      <c r="V40" s="25">
        <v>0</v>
      </c>
      <c r="W40" s="25">
        <v>0</v>
      </c>
      <c r="X40" s="25">
        <v>0</v>
      </c>
      <c r="Y40" s="25">
        <v>0</v>
      </c>
      <c r="Z40" s="25">
        <v>0</v>
      </c>
      <c r="AA40" s="25">
        <v>0</v>
      </c>
      <c r="AB40" s="25">
        <v>5</v>
      </c>
      <c r="AC40" s="25">
        <v>1</v>
      </c>
      <c r="AD40" s="26"/>
      <c r="AE40" s="26"/>
      <c r="AF40" s="25">
        <v>0</v>
      </c>
      <c r="AG40" s="25">
        <v>1</v>
      </c>
      <c r="AH40" t="s" s="9">
        <v>668</v>
      </c>
      <c r="AI40" t="s" s="9">
        <v>669</v>
      </c>
      <c r="AJ40" s="18"/>
      <c r="AK40" t="s" s="9">
        <v>670</v>
      </c>
      <c r="AL40" s="28">
        <v>0</v>
      </c>
      <c r="AM40" s="25">
        <v>0</v>
      </c>
      <c r="AN40" s="25"/>
      <c r="AO40" t="s" s="15">
        <v>211</v>
      </c>
      <c r="AP40" t="s" s="15">
        <v>212</v>
      </c>
      <c r="AQ40" t="s" s="9">
        <v>213</v>
      </c>
      <c r="AR40" t="s" s="9">
        <v>671</v>
      </c>
      <c r="AS40" s="18"/>
    </row>
    <row r="41" ht="14" customHeight="1">
      <c r="A41" s="18">
        <v>2007</v>
      </c>
      <c r="B41" s="18">
        <v>12</v>
      </c>
      <c r="C41" s="18">
        <v>5</v>
      </c>
      <c r="D41" t="s" s="9">
        <v>672</v>
      </c>
      <c r="E41" t="s" s="9">
        <v>198</v>
      </c>
      <c r="F41" t="s" s="9">
        <v>673</v>
      </c>
      <c r="G41" s="25">
        <v>19</v>
      </c>
      <c r="H41" s="25">
        <v>8</v>
      </c>
      <c r="I41" s="25">
        <v>8</v>
      </c>
      <c r="J41" s="25">
        <v>4</v>
      </c>
      <c r="K41" s="25">
        <v>1</v>
      </c>
      <c r="L41" s="25">
        <v>0</v>
      </c>
      <c r="M41" s="25">
        <v>0</v>
      </c>
      <c r="N41" s="25">
        <v>0</v>
      </c>
      <c r="O41" s="25">
        <v>1</v>
      </c>
      <c r="P41" s="25">
        <v>1</v>
      </c>
      <c r="Q41" t="s" s="9">
        <v>674</v>
      </c>
      <c r="R41" s="25">
        <v>8</v>
      </c>
      <c r="S41" s="25">
        <v>0</v>
      </c>
      <c r="T41" s="25">
        <v>1</v>
      </c>
      <c r="U41" s="25">
        <v>1</v>
      </c>
      <c r="V41" s="25">
        <v>0</v>
      </c>
      <c r="W41" s="25">
        <v>0</v>
      </c>
      <c r="X41" s="25">
        <v>0</v>
      </c>
      <c r="Y41" s="25">
        <v>0</v>
      </c>
      <c r="Z41" s="25">
        <v>0</v>
      </c>
      <c r="AA41" s="25">
        <v>1</v>
      </c>
      <c r="AB41" s="25">
        <v>3</v>
      </c>
      <c r="AC41" s="25">
        <v>5</v>
      </c>
      <c r="AD41" s="26"/>
      <c r="AE41" s="26"/>
      <c r="AF41" s="25">
        <v>1</v>
      </c>
      <c r="AG41" s="25">
        <v>0</v>
      </c>
      <c r="AH41" t="s" s="9">
        <v>675</v>
      </c>
      <c r="AI41" t="s" s="9">
        <v>676</v>
      </c>
      <c r="AJ41" s="18"/>
      <c r="AK41" t="s" s="9">
        <v>677</v>
      </c>
      <c r="AL41" s="28">
        <v>1</v>
      </c>
      <c r="AM41" s="25">
        <v>1</v>
      </c>
      <c r="AN41" s="25">
        <v>1</v>
      </c>
      <c r="AO41" t="s" s="15">
        <v>158</v>
      </c>
      <c r="AP41" t="s" s="15">
        <v>201</v>
      </c>
      <c r="AQ41" t="s" s="9">
        <v>202</v>
      </c>
      <c r="AR41" t="s" s="9">
        <v>678</v>
      </c>
      <c r="AS41" t="s" s="9">
        <v>679</v>
      </c>
    </row>
    <row r="42" ht="14" customHeight="1">
      <c r="A42" s="18">
        <v>2007</v>
      </c>
      <c r="B42" s="18">
        <v>10</v>
      </c>
      <c r="C42" s="18">
        <v>7</v>
      </c>
      <c r="D42" t="s" s="9">
        <v>156</v>
      </c>
      <c r="E42" t="s" s="9">
        <v>680</v>
      </c>
      <c r="F42" t="s" s="9">
        <v>681</v>
      </c>
      <c r="G42" s="25">
        <v>20</v>
      </c>
      <c r="H42" s="25">
        <v>6</v>
      </c>
      <c r="I42" s="25">
        <v>6</v>
      </c>
      <c r="J42" s="25">
        <v>1</v>
      </c>
      <c r="K42" s="25">
        <v>1</v>
      </c>
      <c r="L42" s="25">
        <v>0</v>
      </c>
      <c r="M42" s="25">
        <v>0</v>
      </c>
      <c r="N42" s="25">
        <v>0</v>
      </c>
      <c r="O42" s="25">
        <v>1</v>
      </c>
      <c r="P42" s="25">
        <v>1</v>
      </c>
      <c r="Q42" t="s" s="9">
        <v>682</v>
      </c>
      <c r="R42" s="25">
        <v>6</v>
      </c>
      <c r="S42" s="25">
        <v>0</v>
      </c>
      <c r="T42" s="25">
        <v>1</v>
      </c>
      <c r="U42" s="25">
        <v>1</v>
      </c>
      <c r="V42" s="25">
        <v>0</v>
      </c>
      <c r="W42" s="25">
        <v>0</v>
      </c>
      <c r="X42" s="25">
        <v>0</v>
      </c>
      <c r="Y42" s="25">
        <v>0</v>
      </c>
      <c r="Z42" s="25">
        <v>0</v>
      </c>
      <c r="AA42" s="25">
        <v>0</v>
      </c>
      <c r="AB42" s="25">
        <v>2</v>
      </c>
      <c r="AC42" s="25">
        <v>4</v>
      </c>
      <c r="AD42" s="26"/>
      <c r="AE42" s="26"/>
      <c r="AF42" s="25">
        <v>1</v>
      </c>
      <c r="AG42" s="25">
        <v>0</v>
      </c>
      <c r="AH42" t="s" s="9">
        <v>683</v>
      </c>
      <c r="AI42" t="s" s="9">
        <v>684</v>
      </c>
      <c r="AJ42" s="18"/>
      <c r="AK42" t="s" s="9">
        <v>685</v>
      </c>
      <c r="AL42" s="28">
        <v>0</v>
      </c>
      <c r="AM42" s="25">
        <v>1</v>
      </c>
      <c r="AN42" s="25">
        <v>1</v>
      </c>
      <c r="AO42" t="s" s="15">
        <v>195</v>
      </c>
      <c r="AP42" t="s" s="15">
        <v>196</v>
      </c>
      <c r="AQ42" t="s" s="9">
        <v>197</v>
      </c>
      <c r="AR42" t="s" s="9">
        <v>686</v>
      </c>
      <c r="AS42" s="18"/>
    </row>
    <row r="43" ht="14" customHeight="1">
      <c r="A43" s="18">
        <v>2007</v>
      </c>
      <c r="B43" s="18">
        <v>4</v>
      </c>
      <c r="C43" s="18">
        <v>16</v>
      </c>
      <c r="D43" t="s" s="9">
        <v>687</v>
      </c>
      <c r="E43" t="s" s="9">
        <v>186</v>
      </c>
      <c r="F43" t="s" s="9">
        <v>688</v>
      </c>
      <c r="G43" s="25">
        <v>23</v>
      </c>
      <c r="H43" s="25">
        <v>32</v>
      </c>
      <c r="I43" s="25">
        <v>32</v>
      </c>
      <c r="J43" s="25">
        <v>25</v>
      </c>
      <c r="K43" s="25">
        <v>1</v>
      </c>
      <c r="L43" s="25">
        <v>0</v>
      </c>
      <c r="M43" s="25">
        <v>0</v>
      </c>
      <c r="N43" s="25">
        <v>1</v>
      </c>
      <c r="O43" s="25">
        <v>1</v>
      </c>
      <c r="P43" s="25">
        <v>1</v>
      </c>
      <c r="Q43" t="s" s="9">
        <v>689</v>
      </c>
      <c r="R43" s="25">
        <v>32</v>
      </c>
      <c r="S43" s="25">
        <v>1</v>
      </c>
      <c r="T43" s="25">
        <v>0</v>
      </c>
      <c r="U43" s="25"/>
      <c r="V43" s="25">
        <v>0</v>
      </c>
      <c r="W43" s="25">
        <v>0</v>
      </c>
      <c r="X43" s="25">
        <v>0</v>
      </c>
      <c r="Y43" s="25">
        <v>0</v>
      </c>
      <c r="Z43" s="25">
        <v>0</v>
      </c>
      <c r="AA43" s="25">
        <v>1</v>
      </c>
      <c r="AB43" s="25">
        <v>18</v>
      </c>
      <c r="AC43" s="25">
        <v>14</v>
      </c>
      <c r="AD43" s="26"/>
      <c r="AE43" s="26"/>
      <c r="AF43" s="25">
        <v>1</v>
      </c>
      <c r="AG43" s="25">
        <v>0</v>
      </c>
      <c r="AH43" t="s" s="9">
        <v>690</v>
      </c>
      <c r="AI43" t="s" s="9">
        <v>691</v>
      </c>
      <c r="AJ43" s="18"/>
      <c r="AK43" t="s" s="9">
        <v>692</v>
      </c>
      <c r="AL43" s="28">
        <v>1</v>
      </c>
      <c r="AM43" s="25">
        <v>0</v>
      </c>
      <c r="AN43" s="25"/>
      <c r="AO43" t="s" s="15">
        <v>189</v>
      </c>
      <c r="AP43" t="s" s="15">
        <v>190</v>
      </c>
      <c r="AQ43" t="s" s="9">
        <v>191</v>
      </c>
      <c r="AR43" t="s" s="9">
        <v>693</v>
      </c>
      <c r="AS43" t="s" s="9">
        <v>694</v>
      </c>
    </row>
    <row r="44" ht="14" customHeight="1">
      <c r="A44" s="18">
        <v>2007</v>
      </c>
      <c r="B44" s="18">
        <v>2</v>
      </c>
      <c r="C44" s="18">
        <v>12</v>
      </c>
      <c r="D44" t="s" s="9">
        <v>695</v>
      </c>
      <c r="E44" t="s" s="9">
        <v>696</v>
      </c>
      <c r="F44" t="s" s="9">
        <v>697</v>
      </c>
      <c r="G44" s="25">
        <v>19</v>
      </c>
      <c r="H44" s="25">
        <v>5</v>
      </c>
      <c r="I44" s="25">
        <v>5</v>
      </c>
      <c r="J44" s="25">
        <v>4</v>
      </c>
      <c r="K44" s="25">
        <v>0</v>
      </c>
      <c r="L44" s="25">
        <v>1</v>
      </c>
      <c r="M44" s="25">
        <v>0</v>
      </c>
      <c r="N44" s="25">
        <v>1</v>
      </c>
      <c r="O44" t="s" s="29">
        <v>406</v>
      </c>
      <c r="P44" t="s" s="29">
        <v>406</v>
      </c>
      <c r="Q44" t="s" s="9">
        <v>407</v>
      </c>
      <c r="R44" s="25">
        <v>5</v>
      </c>
      <c r="S44" s="25">
        <v>1</v>
      </c>
      <c r="T44" s="25">
        <v>0</v>
      </c>
      <c r="U44" s="25"/>
      <c r="V44" s="25">
        <v>1</v>
      </c>
      <c r="W44" s="25">
        <v>0</v>
      </c>
      <c r="X44" s="25">
        <v>1</v>
      </c>
      <c r="Y44" s="25">
        <v>0</v>
      </c>
      <c r="Z44" s="25">
        <v>0</v>
      </c>
      <c r="AA44" s="25">
        <v>1</v>
      </c>
      <c r="AB44" s="25">
        <v>2</v>
      </c>
      <c r="AC44" s="25">
        <v>3</v>
      </c>
      <c r="AD44" s="26"/>
      <c r="AE44" s="26"/>
      <c r="AF44" s="25">
        <v>0</v>
      </c>
      <c r="AG44" s="25">
        <v>1</v>
      </c>
      <c r="AH44" t="s" s="9">
        <v>675</v>
      </c>
      <c r="AI44" t="s" s="9">
        <v>698</v>
      </c>
      <c r="AJ44" s="18"/>
      <c r="AK44" t="s" s="9">
        <v>699</v>
      </c>
      <c r="AL44" s="28">
        <v>0</v>
      </c>
      <c r="AM44" s="25">
        <v>0</v>
      </c>
      <c r="AN44" s="25"/>
      <c r="AO44" t="s" s="15">
        <v>700</v>
      </c>
      <c r="AP44" t="s" s="15">
        <v>701</v>
      </c>
      <c r="AQ44" t="s" s="9">
        <v>702</v>
      </c>
      <c r="AR44" t="s" s="9">
        <v>703</v>
      </c>
      <c r="AS44" t="s" s="9">
        <v>704</v>
      </c>
    </row>
    <row r="45" ht="14" customHeight="1">
      <c r="A45" s="18">
        <v>2006</v>
      </c>
      <c r="B45" s="18">
        <v>10</v>
      </c>
      <c r="C45" s="18">
        <v>2</v>
      </c>
      <c r="D45" t="s" s="9">
        <v>131</v>
      </c>
      <c r="E45" t="s" s="9">
        <v>705</v>
      </c>
      <c r="F45" t="s" s="9">
        <v>706</v>
      </c>
      <c r="G45" s="25">
        <v>33</v>
      </c>
      <c r="H45" s="25">
        <v>5</v>
      </c>
      <c r="I45" s="25">
        <v>5</v>
      </c>
      <c r="J45" s="25">
        <v>5</v>
      </c>
      <c r="K45" s="25">
        <v>1</v>
      </c>
      <c r="L45" s="25">
        <v>0</v>
      </c>
      <c r="M45" s="25">
        <v>0</v>
      </c>
      <c r="N45" s="25">
        <v>1</v>
      </c>
      <c r="O45" t="s" s="29">
        <v>406</v>
      </c>
      <c r="P45" t="s" s="29">
        <v>406</v>
      </c>
      <c r="Q45" t="s" s="9">
        <v>707</v>
      </c>
      <c r="R45" s="25">
        <v>5</v>
      </c>
      <c r="S45" s="25">
        <v>1</v>
      </c>
      <c r="T45" s="25">
        <v>1</v>
      </c>
      <c r="U45" s="25"/>
      <c r="V45" s="25">
        <v>1</v>
      </c>
      <c r="W45" s="25">
        <v>0</v>
      </c>
      <c r="X45" s="25">
        <v>0</v>
      </c>
      <c r="Y45" s="25">
        <v>1</v>
      </c>
      <c r="Z45" s="25">
        <v>0</v>
      </c>
      <c r="AA45" s="25">
        <v>1</v>
      </c>
      <c r="AB45" s="25">
        <v>0</v>
      </c>
      <c r="AC45" s="25">
        <v>5</v>
      </c>
      <c r="AD45" s="26"/>
      <c r="AE45" s="26"/>
      <c r="AF45" s="25">
        <v>1</v>
      </c>
      <c r="AG45" s="25">
        <v>0</v>
      </c>
      <c r="AH45" t="s" s="9">
        <v>708</v>
      </c>
      <c r="AI45" t="s" s="9">
        <v>709</v>
      </c>
      <c r="AJ45" s="18"/>
      <c r="AK45" t="s" s="15">
        <v>710</v>
      </c>
      <c r="AL45" s="18">
        <v>0</v>
      </c>
      <c r="AM45" s="25">
        <v>1</v>
      </c>
      <c r="AN45" s="25"/>
      <c r="AO45" t="s" s="15">
        <v>711</v>
      </c>
      <c r="AP45" t="s" s="15">
        <v>712</v>
      </c>
      <c r="AQ45" t="s" s="9">
        <v>713</v>
      </c>
      <c r="AR45" t="s" s="9">
        <v>714</v>
      </c>
      <c r="AS45" t="s" s="9">
        <v>715</v>
      </c>
    </row>
    <row r="46" ht="14" customHeight="1">
      <c r="A46" s="18">
        <v>2006</v>
      </c>
      <c r="B46" s="18">
        <v>3</v>
      </c>
      <c r="C46" s="18">
        <v>24</v>
      </c>
      <c r="D46" t="s" s="9">
        <v>33</v>
      </c>
      <c r="E46" t="s" s="9">
        <v>716</v>
      </c>
      <c r="F46" t="s" s="9">
        <v>717</v>
      </c>
      <c r="G46" s="25">
        <v>28</v>
      </c>
      <c r="H46" s="25">
        <v>6</v>
      </c>
      <c r="I46" s="25">
        <v>6</v>
      </c>
      <c r="J46" s="25">
        <v>3</v>
      </c>
      <c r="K46" s="25">
        <v>1</v>
      </c>
      <c r="L46" s="25">
        <v>0</v>
      </c>
      <c r="M46" s="25">
        <v>0</v>
      </c>
      <c r="N46" s="25">
        <v>1</v>
      </c>
      <c r="O46" t="s" s="29">
        <v>406</v>
      </c>
      <c r="P46" t="s" s="29">
        <v>406</v>
      </c>
      <c r="Q46" t="s" s="9">
        <v>718</v>
      </c>
      <c r="R46" s="25">
        <v>6</v>
      </c>
      <c r="S46" s="25">
        <v>1</v>
      </c>
      <c r="T46" s="25">
        <v>0</v>
      </c>
      <c r="U46" s="25"/>
      <c r="V46" s="25">
        <v>1</v>
      </c>
      <c r="W46" s="25">
        <v>0</v>
      </c>
      <c r="X46" s="25">
        <v>1</v>
      </c>
      <c r="Y46" s="25">
        <v>0</v>
      </c>
      <c r="Z46" s="25">
        <v>0</v>
      </c>
      <c r="AA46" s="25">
        <v>0</v>
      </c>
      <c r="AB46" s="25">
        <v>4</v>
      </c>
      <c r="AC46" s="25">
        <v>2</v>
      </c>
      <c r="AD46" s="26"/>
      <c r="AE46" s="26"/>
      <c r="AF46" s="25">
        <v>1</v>
      </c>
      <c r="AG46" s="25">
        <v>0</v>
      </c>
      <c r="AH46" t="s" s="9">
        <v>719</v>
      </c>
      <c r="AI46" t="s" s="9">
        <v>720</v>
      </c>
      <c r="AJ46" s="18"/>
      <c r="AK46" t="s" s="9">
        <v>721</v>
      </c>
      <c r="AL46" s="28">
        <v>0</v>
      </c>
      <c r="AM46" s="25">
        <v>0</v>
      </c>
      <c r="AN46" s="25"/>
      <c r="AO46" t="s" s="15">
        <v>102</v>
      </c>
      <c r="AP46" t="s" s="15">
        <v>722</v>
      </c>
      <c r="AQ46" t="s" s="9">
        <v>723</v>
      </c>
      <c r="AR46" t="s" s="9">
        <v>724</v>
      </c>
      <c r="AS46" t="s" s="9">
        <v>725</v>
      </c>
    </row>
    <row r="47" ht="14" customHeight="1">
      <c r="A47" s="18">
        <v>2006</v>
      </c>
      <c r="B47" s="18">
        <v>1</v>
      </c>
      <c r="C47" s="18">
        <v>30</v>
      </c>
      <c r="D47" t="s" s="9">
        <v>20</v>
      </c>
      <c r="E47" t="s" s="9">
        <v>726</v>
      </c>
      <c r="F47" t="s" s="9">
        <v>727</v>
      </c>
      <c r="G47" s="25">
        <v>44</v>
      </c>
      <c r="H47" s="25">
        <v>7</v>
      </c>
      <c r="I47" s="25">
        <v>7</v>
      </c>
      <c r="J47" s="25">
        <v>0</v>
      </c>
      <c r="K47" s="25">
        <v>1</v>
      </c>
      <c r="L47" s="25">
        <v>0</v>
      </c>
      <c r="M47" s="25">
        <v>0</v>
      </c>
      <c r="N47" s="25">
        <v>0</v>
      </c>
      <c r="O47" s="25">
        <v>1</v>
      </c>
      <c r="P47" s="25">
        <v>1</v>
      </c>
      <c r="Q47" t="s" s="9">
        <v>728</v>
      </c>
      <c r="R47" s="25">
        <v>7</v>
      </c>
      <c r="S47" s="25">
        <v>1</v>
      </c>
      <c r="T47" s="25">
        <v>0</v>
      </c>
      <c r="U47" s="25"/>
      <c r="V47" s="25">
        <v>0</v>
      </c>
      <c r="W47" s="25">
        <v>0</v>
      </c>
      <c r="X47" s="25">
        <v>0</v>
      </c>
      <c r="Y47" s="25">
        <v>0</v>
      </c>
      <c r="Z47" s="25">
        <v>0</v>
      </c>
      <c r="AA47" s="25">
        <v>1</v>
      </c>
      <c r="AB47" s="25">
        <v>1</v>
      </c>
      <c r="AC47" s="25">
        <v>6</v>
      </c>
      <c r="AD47" s="26"/>
      <c r="AE47" s="26"/>
      <c r="AF47" s="25">
        <v>1</v>
      </c>
      <c r="AG47" s="25">
        <v>0</v>
      </c>
      <c r="AH47" t="s" s="9">
        <v>729</v>
      </c>
      <c r="AI47" t="s" s="9">
        <v>730</v>
      </c>
      <c r="AJ47" s="18"/>
      <c r="AK47" t="s" s="9">
        <v>731</v>
      </c>
      <c r="AL47" s="28">
        <v>1</v>
      </c>
      <c r="AM47" s="25">
        <v>0</v>
      </c>
      <c r="AN47" s="25"/>
      <c r="AO47" t="s" s="15">
        <v>111</v>
      </c>
      <c r="AP47" t="s" s="15">
        <v>732</v>
      </c>
      <c r="AQ47" t="s" s="9">
        <v>733</v>
      </c>
      <c r="AR47" t="s" s="9">
        <v>734</v>
      </c>
      <c r="AS47" t="s" s="9">
        <v>735</v>
      </c>
    </row>
    <row r="48" ht="14" customHeight="1">
      <c r="A48" s="18">
        <v>2005</v>
      </c>
      <c r="B48" s="18">
        <v>3</v>
      </c>
      <c r="C48" s="18">
        <v>21</v>
      </c>
      <c r="D48" t="s" s="9">
        <v>569</v>
      </c>
      <c r="E48" t="s" s="9">
        <v>165</v>
      </c>
      <c r="F48" t="s" s="9">
        <v>167</v>
      </c>
      <c r="G48" s="25">
        <v>16</v>
      </c>
      <c r="H48" s="25">
        <v>9</v>
      </c>
      <c r="I48" s="25">
        <v>7</v>
      </c>
      <c r="J48" s="25">
        <v>5</v>
      </c>
      <c r="K48" s="25">
        <v>1</v>
      </c>
      <c r="L48" s="25">
        <v>0</v>
      </c>
      <c r="M48" s="25">
        <v>0</v>
      </c>
      <c r="N48" s="25">
        <v>1</v>
      </c>
      <c r="O48" t="s" s="29">
        <v>406</v>
      </c>
      <c r="P48" t="s" s="29">
        <v>406</v>
      </c>
      <c r="Q48" t="s" s="9">
        <v>407</v>
      </c>
      <c r="R48" s="25">
        <v>9</v>
      </c>
      <c r="S48" s="25">
        <v>1</v>
      </c>
      <c r="T48" s="25">
        <v>0</v>
      </c>
      <c r="U48" s="25"/>
      <c r="V48" s="25">
        <v>1</v>
      </c>
      <c r="W48" s="25">
        <v>0</v>
      </c>
      <c r="X48" s="25">
        <v>1</v>
      </c>
      <c r="Y48" s="25">
        <v>0</v>
      </c>
      <c r="Z48" s="25">
        <v>0</v>
      </c>
      <c r="AA48" s="25">
        <v>1</v>
      </c>
      <c r="AB48" s="25">
        <v>4</v>
      </c>
      <c r="AC48" s="25">
        <v>5</v>
      </c>
      <c r="AD48" s="26"/>
      <c r="AE48" s="26"/>
      <c r="AF48" s="25">
        <v>1</v>
      </c>
      <c r="AG48" s="25">
        <v>0</v>
      </c>
      <c r="AH48" t="s" s="9">
        <v>736</v>
      </c>
      <c r="AI48" t="s" s="9">
        <v>737</v>
      </c>
      <c r="AJ48" s="18"/>
      <c r="AK48" t="s" s="9">
        <v>738</v>
      </c>
      <c r="AL48" s="28">
        <v>1</v>
      </c>
      <c r="AM48" s="25">
        <v>0</v>
      </c>
      <c r="AN48" s="25"/>
      <c r="AO48" t="s" s="15">
        <v>168</v>
      </c>
      <c r="AP48" t="s" s="15">
        <v>169</v>
      </c>
      <c r="AQ48" t="s" s="9">
        <v>170</v>
      </c>
      <c r="AR48" t="s" s="9">
        <v>739</v>
      </c>
      <c r="AS48" s="18"/>
    </row>
    <row r="49" ht="14" customHeight="1">
      <c r="A49" s="18">
        <v>2005</v>
      </c>
      <c r="B49" s="18">
        <v>3</v>
      </c>
      <c r="C49" s="18">
        <v>12</v>
      </c>
      <c r="D49" t="s" s="9">
        <v>156</v>
      </c>
      <c r="E49" t="s" s="9">
        <v>161</v>
      </c>
      <c r="F49" t="s" s="9">
        <v>162</v>
      </c>
      <c r="G49" s="25">
        <v>45</v>
      </c>
      <c r="H49" s="25">
        <v>7</v>
      </c>
      <c r="I49" s="25">
        <v>7</v>
      </c>
      <c r="J49" s="25">
        <v>4</v>
      </c>
      <c r="K49" s="25">
        <v>1</v>
      </c>
      <c r="L49" s="25">
        <v>0</v>
      </c>
      <c r="M49" s="25">
        <v>0</v>
      </c>
      <c r="N49" s="25">
        <v>0</v>
      </c>
      <c r="O49" s="25">
        <v>1</v>
      </c>
      <c r="P49" s="25">
        <v>0</v>
      </c>
      <c r="Q49" t="s" s="9">
        <v>740</v>
      </c>
      <c r="R49" s="25">
        <v>7</v>
      </c>
      <c r="S49" s="25">
        <v>1</v>
      </c>
      <c r="T49" s="25">
        <v>0</v>
      </c>
      <c r="U49" s="25"/>
      <c r="V49" s="25">
        <v>0</v>
      </c>
      <c r="W49" s="25">
        <v>0</v>
      </c>
      <c r="X49" s="25">
        <v>0</v>
      </c>
      <c r="Y49" s="25">
        <v>0</v>
      </c>
      <c r="Z49" s="25">
        <v>0</v>
      </c>
      <c r="AA49" s="25">
        <v>1</v>
      </c>
      <c r="AB49" s="25">
        <v>6</v>
      </c>
      <c r="AC49" s="25">
        <v>1</v>
      </c>
      <c r="AD49" s="26"/>
      <c r="AE49" s="26"/>
      <c r="AF49" s="25">
        <v>1</v>
      </c>
      <c r="AG49" s="25">
        <v>0</v>
      </c>
      <c r="AH49" t="s" s="9">
        <v>741</v>
      </c>
      <c r="AI49" t="s" s="9">
        <v>742</v>
      </c>
      <c r="AJ49" s="18"/>
      <c r="AK49" t="s" s="9">
        <v>743</v>
      </c>
      <c r="AL49" s="28">
        <v>0</v>
      </c>
      <c r="AM49" s="25">
        <v>0</v>
      </c>
      <c r="AN49" s="25"/>
      <c r="AO49" t="s" s="15">
        <v>111</v>
      </c>
      <c r="AP49" t="s" s="15">
        <v>163</v>
      </c>
      <c r="AQ49" t="s" s="9">
        <v>164</v>
      </c>
      <c r="AR49" t="s" s="9">
        <v>744</v>
      </c>
      <c r="AS49" t="s" s="9">
        <v>745</v>
      </c>
    </row>
    <row r="50" ht="14" customHeight="1">
      <c r="A50" s="18">
        <v>2004</v>
      </c>
      <c r="B50" s="18">
        <v>12</v>
      </c>
      <c r="C50" s="18">
        <v>8</v>
      </c>
      <c r="D50" t="s" s="9">
        <v>746</v>
      </c>
      <c r="E50" t="s" s="9">
        <v>747</v>
      </c>
      <c r="F50" t="s" s="9">
        <v>748</v>
      </c>
      <c r="G50" s="25">
        <v>25</v>
      </c>
      <c r="H50" s="25">
        <v>4</v>
      </c>
      <c r="I50" s="25">
        <v>4</v>
      </c>
      <c r="J50" s="25">
        <v>3</v>
      </c>
      <c r="K50" s="25">
        <v>0</v>
      </c>
      <c r="L50" s="25">
        <v>1</v>
      </c>
      <c r="M50" s="25">
        <v>0</v>
      </c>
      <c r="N50" s="25">
        <v>0</v>
      </c>
      <c r="O50" t="s" s="29">
        <v>406</v>
      </c>
      <c r="P50" t="s" s="29">
        <v>406</v>
      </c>
      <c r="Q50" t="s" s="9">
        <v>749</v>
      </c>
      <c r="R50" s="25">
        <v>4</v>
      </c>
      <c r="S50" s="25">
        <v>1</v>
      </c>
      <c r="T50" s="25">
        <v>0</v>
      </c>
      <c r="U50" s="25"/>
      <c r="V50" s="25">
        <v>0</v>
      </c>
      <c r="W50" s="25">
        <v>0</v>
      </c>
      <c r="X50" s="25">
        <v>0</v>
      </c>
      <c r="Y50" s="25">
        <v>0</v>
      </c>
      <c r="Z50" s="25">
        <v>0</v>
      </c>
      <c r="AA50" s="25">
        <v>1</v>
      </c>
      <c r="AB50" s="25">
        <v>4</v>
      </c>
      <c r="AC50" s="25">
        <v>0</v>
      </c>
      <c r="AD50" s="26"/>
      <c r="AE50" s="26"/>
      <c r="AF50" s="25">
        <v>0</v>
      </c>
      <c r="AG50" s="25">
        <v>1</v>
      </c>
      <c r="AH50" t="s" s="9">
        <v>750</v>
      </c>
      <c r="AI50" t="s" s="9">
        <v>751</v>
      </c>
      <c r="AJ50" t="s" s="9">
        <v>752</v>
      </c>
      <c r="AK50" t="s" s="9">
        <v>753</v>
      </c>
      <c r="AL50" s="28">
        <v>1</v>
      </c>
      <c r="AM50" s="25">
        <v>0</v>
      </c>
      <c r="AN50" s="25"/>
      <c r="AO50" t="s" s="15">
        <v>108</v>
      </c>
      <c r="AP50" t="s" s="15">
        <v>754</v>
      </c>
      <c r="AQ50" t="s" s="9">
        <v>755</v>
      </c>
      <c r="AR50" t="s" s="9">
        <v>756</v>
      </c>
      <c r="AS50" t="s" s="9">
        <v>757</v>
      </c>
    </row>
    <row r="51" ht="14" customHeight="1">
      <c r="A51" s="18">
        <v>2004</v>
      </c>
      <c r="B51" s="18">
        <v>11</v>
      </c>
      <c r="C51" s="18">
        <v>21</v>
      </c>
      <c r="D51" t="s" s="9">
        <v>156</v>
      </c>
      <c r="E51" t="s" s="9">
        <v>155</v>
      </c>
      <c r="F51" t="s" s="9">
        <v>157</v>
      </c>
      <c r="G51" s="25">
        <v>36</v>
      </c>
      <c r="H51" s="25">
        <v>6</v>
      </c>
      <c r="I51" s="25">
        <v>6</v>
      </c>
      <c r="J51" s="25">
        <v>2</v>
      </c>
      <c r="K51" s="25">
        <v>0</v>
      </c>
      <c r="L51" s="25">
        <v>0</v>
      </c>
      <c r="M51" s="25">
        <v>0</v>
      </c>
      <c r="N51" s="25">
        <v>0</v>
      </c>
      <c r="O51" s="25">
        <v>1</v>
      </c>
      <c r="P51" s="25">
        <v>1</v>
      </c>
      <c r="Q51" t="s" s="9">
        <v>758</v>
      </c>
      <c r="R51" s="25">
        <v>6</v>
      </c>
      <c r="S51" s="25">
        <v>0</v>
      </c>
      <c r="T51" s="25">
        <v>1</v>
      </c>
      <c r="U51" s="25">
        <v>1</v>
      </c>
      <c r="V51" s="25">
        <v>0</v>
      </c>
      <c r="W51" s="25">
        <v>0</v>
      </c>
      <c r="X51" s="25">
        <v>0</v>
      </c>
      <c r="Y51" s="25">
        <v>0</v>
      </c>
      <c r="Z51" s="25">
        <v>0</v>
      </c>
      <c r="AA51" s="25">
        <v>0</v>
      </c>
      <c r="AB51" s="25">
        <v>5</v>
      </c>
      <c r="AC51" s="25">
        <v>1</v>
      </c>
      <c r="AD51" s="26"/>
      <c r="AE51" s="26"/>
      <c r="AF51" s="25">
        <v>0</v>
      </c>
      <c r="AG51" s="25">
        <v>0</v>
      </c>
      <c r="AH51" t="s" s="9">
        <v>759</v>
      </c>
      <c r="AI51" t="s" s="9">
        <v>760</v>
      </c>
      <c r="AJ51" t="s" s="9">
        <v>761</v>
      </c>
      <c r="AK51" t="s" s="9">
        <v>762</v>
      </c>
      <c r="AL51" s="28">
        <v>0</v>
      </c>
      <c r="AM51" s="25">
        <v>1</v>
      </c>
      <c r="AN51" s="25">
        <v>1</v>
      </c>
      <c r="AO51" t="s" s="15">
        <v>158</v>
      </c>
      <c r="AP51" t="s" s="15">
        <v>159</v>
      </c>
      <c r="AQ51" t="s" s="9">
        <v>160</v>
      </c>
      <c r="AR51" t="s" s="9">
        <v>763</v>
      </c>
      <c r="AS51" s="18"/>
    </row>
    <row r="52" ht="14" customHeight="1">
      <c r="A52" s="18">
        <v>2004</v>
      </c>
      <c r="B52" s="18">
        <v>6</v>
      </c>
      <c r="C52" s="18">
        <v>4</v>
      </c>
      <c r="D52" t="s" s="9">
        <v>514</v>
      </c>
      <c r="E52" t="s" s="9">
        <v>183</v>
      </c>
      <c r="F52" t="s" s="9">
        <v>764</v>
      </c>
      <c r="G52" s="25">
        <v>21</v>
      </c>
      <c r="H52" s="25">
        <v>5</v>
      </c>
      <c r="I52" s="25">
        <v>5</v>
      </c>
      <c r="J52" s="25">
        <v>2</v>
      </c>
      <c r="K52" s="25">
        <v>1</v>
      </c>
      <c r="L52" s="25">
        <v>0</v>
      </c>
      <c r="M52" s="25">
        <v>0</v>
      </c>
      <c r="N52" s="25">
        <v>1</v>
      </c>
      <c r="O52" t="s" s="29">
        <v>406</v>
      </c>
      <c r="P52" t="s" s="29">
        <v>406</v>
      </c>
      <c r="Q52" t="s" s="9">
        <v>407</v>
      </c>
      <c r="R52" s="25">
        <v>5</v>
      </c>
      <c r="S52" s="25">
        <v>1</v>
      </c>
      <c r="T52" s="25">
        <v>0</v>
      </c>
      <c r="U52" s="25"/>
      <c r="V52" s="25">
        <v>0</v>
      </c>
      <c r="W52" s="25">
        <v>0</v>
      </c>
      <c r="X52" s="25">
        <v>0</v>
      </c>
      <c r="Y52" s="25">
        <v>0</v>
      </c>
      <c r="Z52" s="25">
        <v>0</v>
      </c>
      <c r="AA52" s="25">
        <v>0</v>
      </c>
      <c r="AB52" s="25">
        <v>5</v>
      </c>
      <c r="AC52" s="25">
        <v>0</v>
      </c>
      <c r="AD52" s="26"/>
      <c r="AE52" s="26"/>
      <c r="AF52" s="25">
        <v>1</v>
      </c>
      <c r="AG52" s="25">
        <v>0</v>
      </c>
      <c r="AH52" t="s" s="9">
        <v>729</v>
      </c>
      <c r="AI52" t="s" s="9">
        <v>765</v>
      </c>
      <c r="AJ52" s="18"/>
      <c r="AK52" t="s" s="9">
        <v>521</v>
      </c>
      <c r="AL52" s="28">
        <v>0</v>
      </c>
      <c r="AM52" s="25">
        <v>0</v>
      </c>
      <c r="AN52" s="25"/>
      <c r="AO52" t="s" s="9">
        <v>111</v>
      </c>
      <c r="AP52" t="s" s="15">
        <v>205</v>
      </c>
      <c r="AQ52" t="s" s="9">
        <v>766</v>
      </c>
      <c r="AR52" t="s" s="9">
        <v>767</v>
      </c>
      <c r="AS52" s="18"/>
    </row>
    <row r="53" ht="14" customHeight="1">
      <c r="A53" s="18">
        <v>2003</v>
      </c>
      <c r="B53" s="18">
        <v>8</v>
      </c>
      <c r="C53" s="18">
        <v>27</v>
      </c>
      <c r="D53" t="s" s="9">
        <v>79</v>
      </c>
      <c r="E53" t="s" s="9">
        <v>147</v>
      </c>
      <c r="F53" t="s" s="9">
        <v>768</v>
      </c>
      <c r="G53" s="25">
        <v>36</v>
      </c>
      <c r="H53" s="25">
        <v>6</v>
      </c>
      <c r="I53" s="25">
        <v>6</v>
      </c>
      <c r="J53" s="25">
        <v>0</v>
      </c>
      <c r="K53" s="25">
        <v>0</v>
      </c>
      <c r="L53" s="25">
        <v>1</v>
      </c>
      <c r="M53" s="25">
        <v>0</v>
      </c>
      <c r="N53" s="25">
        <v>0</v>
      </c>
      <c r="O53" t="s" s="29">
        <v>406</v>
      </c>
      <c r="P53" t="s" s="29">
        <v>406</v>
      </c>
      <c r="Q53" t="s" s="9">
        <v>407</v>
      </c>
      <c r="R53" s="25">
        <v>6</v>
      </c>
      <c r="S53" s="25">
        <v>1</v>
      </c>
      <c r="T53" s="25">
        <v>0</v>
      </c>
      <c r="U53" s="25"/>
      <c r="V53" s="25">
        <v>0</v>
      </c>
      <c r="W53" s="25">
        <v>0</v>
      </c>
      <c r="X53" s="25">
        <v>0</v>
      </c>
      <c r="Y53" s="25">
        <v>0</v>
      </c>
      <c r="Z53" s="25">
        <v>0</v>
      </c>
      <c r="AA53" s="25">
        <v>0</v>
      </c>
      <c r="AB53" s="25">
        <v>6</v>
      </c>
      <c r="AC53" s="25">
        <v>0</v>
      </c>
      <c r="AD53" s="26"/>
      <c r="AE53" s="26"/>
      <c r="AF53" s="25">
        <v>0</v>
      </c>
      <c r="AG53" s="25">
        <v>1</v>
      </c>
      <c r="AH53" t="s" s="9">
        <v>769</v>
      </c>
      <c r="AI53" t="s" s="9">
        <v>770</v>
      </c>
      <c r="AJ53" s="18"/>
      <c r="AK53" t="s" s="9">
        <v>521</v>
      </c>
      <c r="AL53" s="28">
        <v>0</v>
      </c>
      <c r="AM53" s="25">
        <v>0</v>
      </c>
      <c r="AN53" s="25"/>
      <c r="AO53" t="s" s="15">
        <v>111</v>
      </c>
      <c r="AP53" t="s" s="15">
        <v>149</v>
      </c>
      <c r="AQ53" t="s" s="9">
        <v>150</v>
      </c>
      <c r="AR53" t="s" s="9">
        <v>771</v>
      </c>
      <c r="AS53" s="18"/>
    </row>
    <row r="54" ht="14" customHeight="1">
      <c r="A54" s="18">
        <v>2003</v>
      </c>
      <c r="B54" s="18">
        <v>7</v>
      </c>
      <c r="C54" s="18">
        <v>8</v>
      </c>
      <c r="D54" t="s" s="9">
        <v>142</v>
      </c>
      <c r="E54" t="s" s="9">
        <v>141</v>
      </c>
      <c r="F54" t="s" s="9">
        <v>772</v>
      </c>
      <c r="G54" s="25">
        <v>48</v>
      </c>
      <c r="H54" s="25">
        <v>6</v>
      </c>
      <c r="I54" s="25">
        <v>6</v>
      </c>
      <c r="J54" s="25">
        <v>8</v>
      </c>
      <c r="K54" s="25">
        <v>1</v>
      </c>
      <c r="L54" s="25">
        <v>0</v>
      </c>
      <c r="M54" s="25">
        <v>0</v>
      </c>
      <c r="N54" s="25">
        <v>1</v>
      </c>
      <c r="O54" t="s" s="29">
        <v>406</v>
      </c>
      <c r="P54" t="s" s="29">
        <v>406</v>
      </c>
      <c r="Q54" t="s" s="9">
        <v>407</v>
      </c>
      <c r="R54" s="25">
        <v>6</v>
      </c>
      <c r="S54" s="25">
        <v>0</v>
      </c>
      <c r="T54" s="25">
        <v>1</v>
      </c>
      <c r="U54" s="25"/>
      <c r="V54" s="25">
        <v>1</v>
      </c>
      <c r="W54" s="25">
        <v>0</v>
      </c>
      <c r="X54" s="25">
        <v>0</v>
      </c>
      <c r="Y54" s="25">
        <v>0</v>
      </c>
      <c r="Z54" s="25">
        <v>0</v>
      </c>
      <c r="AA54" s="25">
        <v>1</v>
      </c>
      <c r="AB54" s="25">
        <v>4</v>
      </c>
      <c r="AC54" s="25">
        <v>2</v>
      </c>
      <c r="AD54" s="26"/>
      <c r="AE54" s="26"/>
      <c r="AF54" s="25">
        <v>1</v>
      </c>
      <c r="AG54" s="25">
        <v>0</v>
      </c>
      <c r="AH54" t="s" s="9">
        <v>729</v>
      </c>
      <c r="AI54" t="s" s="9">
        <v>773</v>
      </c>
      <c r="AJ54" s="18"/>
      <c r="AK54" t="s" s="9">
        <v>774</v>
      </c>
      <c r="AL54" s="28">
        <v>0</v>
      </c>
      <c r="AM54" s="25">
        <v>1</v>
      </c>
      <c r="AN54" s="25"/>
      <c r="AO54" t="s" s="15">
        <v>144</v>
      </c>
      <c r="AP54" t="s" s="15">
        <v>145</v>
      </c>
      <c r="AQ54" t="s" s="9">
        <v>146</v>
      </c>
      <c r="AR54" t="s" s="9">
        <v>775</v>
      </c>
      <c r="AS54" s="18"/>
    </row>
    <row r="55" ht="14" customHeight="1">
      <c r="A55" s="18">
        <v>2003</v>
      </c>
      <c r="B55" s="18">
        <v>2</v>
      </c>
      <c r="C55" s="18">
        <v>25</v>
      </c>
      <c r="D55" t="s" s="9">
        <v>134</v>
      </c>
      <c r="E55" t="s" s="9">
        <v>776</v>
      </c>
      <c r="F55" t="s" s="9">
        <v>777</v>
      </c>
      <c r="G55" s="25">
        <v>23</v>
      </c>
      <c r="H55" s="25">
        <v>4</v>
      </c>
      <c r="I55" s="25">
        <v>4</v>
      </c>
      <c r="J55" s="25">
        <v>1</v>
      </c>
      <c r="K55" s="25">
        <v>0</v>
      </c>
      <c r="L55" s="25">
        <v>0</v>
      </c>
      <c r="M55" s="25">
        <v>0</v>
      </c>
      <c r="N55" s="25">
        <v>0</v>
      </c>
      <c r="O55" t="s" s="29">
        <v>406</v>
      </c>
      <c r="P55" t="s" s="29">
        <v>406</v>
      </c>
      <c r="Q55" t="s" s="9">
        <v>407</v>
      </c>
      <c r="R55" s="25">
        <v>4</v>
      </c>
      <c r="S55" s="25">
        <v>1</v>
      </c>
      <c r="T55" s="25">
        <v>0</v>
      </c>
      <c r="U55" s="25"/>
      <c r="V55" s="25">
        <v>0</v>
      </c>
      <c r="W55" s="25">
        <v>0</v>
      </c>
      <c r="X55" s="25">
        <v>0</v>
      </c>
      <c r="Y55" s="25">
        <v>0</v>
      </c>
      <c r="Z55" s="25">
        <v>0</v>
      </c>
      <c r="AA55" s="25">
        <v>1</v>
      </c>
      <c r="AB55" s="25">
        <v>4</v>
      </c>
      <c r="AC55" s="25">
        <v>0</v>
      </c>
      <c r="AD55" s="26"/>
      <c r="AE55" s="26"/>
      <c r="AF55" s="25">
        <v>0</v>
      </c>
      <c r="AG55" s="25">
        <v>0</v>
      </c>
      <c r="AH55" t="s" s="9">
        <v>778</v>
      </c>
      <c r="AI55" t="s" s="9">
        <v>779</v>
      </c>
      <c r="AJ55" s="18"/>
      <c r="AK55" t="s" s="9">
        <v>780</v>
      </c>
      <c r="AL55" s="28">
        <v>1</v>
      </c>
      <c r="AM55" s="25">
        <v>0</v>
      </c>
      <c r="AN55" s="25"/>
      <c r="AO55" t="s" s="15">
        <v>111</v>
      </c>
      <c r="AP55" t="s" s="15">
        <v>781</v>
      </c>
      <c r="AQ55" t="s" s="9">
        <v>782</v>
      </c>
      <c r="AR55" t="s" s="9">
        <v>783</v>
      </c>
      <c r="AS55" s="18"/>
    </row>
    <row r="56" ht="14" customHeight="1">
      <c r="A56" s="18">
        <v>2001</v>
      </c>
      <c r="B56" s="18">
        <v>2</v>
      </c>
      <c r="C56" s="18">
        <v>5</v>
      </c>
      <c r="D56" t="s" s="9">
        <v>125</v>
      </c>
      <c r="E56" t="s" s="9">
        <v>784</v>
      </c>
      <c r="F56" t="s" s="9">
        <v>785</v>
      </c>
      <c r="G56" s="25">
        <v>66</v>
      </c>
      <c r="H56" s="25">
        <v>4</v>
      </c>
      <c r="I56" s="25">
        <v>4</v>
      </c>
      <c r="J56" s="25">
        <v>4</v>
      </c>
      <c r="K56" s="25">
        <v>1</v>
      </c>
      <c r="L56" s="25">
        <v>0</v>
      </c>
      <c r="M56" s="25">
        <v>0</v>
      </c>
      <c r="N56" s="25">
        <v>1</v>
      </c>
      <c r="O56" t="s" s="29">
        <v>406</v>
      </c>
      <c r="P56" t="s" s="29">
        <v>406</v>
      </c>
      <c r="Q56" t="s" s="9">
        <v>407</v>
      </c>
      <c r="R56" s="25">
        <v>4</v>
      </c>
      <c r="S56" s="25">
        <v>1</v>
      </c>
      <c r="T56" s="25">
        <v>1</v>
      </c>
      <c r="U56" s="25">
        <v>1</v>
      </c>
      <c r="V56" s="25">
        <v>1</v>
      </c>
      <c r="W56" s="25">
        <v>0</v>
      </c>
      <c r="X56" s="25">
        <v>0</v>
      </c>
      <c r="Y56" s="25">
        <v>1</v>
      </c>
      <c r="Z56" s="25">
        <v>0</v>
      </c>
      <c r="AA56" s="25">
        <v>0</v>
      </c>
      <c r="AB56" s="25">
        <v>4</v>
      </c>
      <c r="AC56" s="25">
        <v>0</v>
      </c>
      <c r="AD56" s="26"/>
      <c r="AE56" s="26"/>
      <c r="AF56" s="25">
        <v>1</v>
      </c>
      <c r="AG56" s="25">
        <v>0</v>
      </c>
      <c r="AH56" t="s" s="9">
        <v>729</v>
      </c>
      <c r="AI56" t="s" s="9">
        <v>786</v>
      </c>
      <c r="AJ56" s="18"/>
      <c r="AK56" t="s" s="9">
        <v>521</v>
      </c>
      <c r="AL56" s="28">
        <v>0</v>
      </c>
      <c r="AM56" s="25">
        <v>1</v>
      </c>
      <c r="AN56" s="25">
        <v>1</v>
      </c>
      <c r="AO56" t="s" s="15">
        <v>787</v>
      </c>
      <c r="AP56" t="s" s="15">
        <v>788</v>
      </c>
      <c r="AQ56" t="s" s="9">
        <v>789</v>
      </c>
      <c r="AR56" t="s" s="9">
        <v>790</v>
      </c>
      <c r="AS56" t="s" s="9">
        <v>791</v>
      </c>
    </row>
    <row r="57" ht="14" customHeight="1">
      <c r="A57" s="18">
        <v>2000</v>
      </c>
      <c r="B57" s="18">
        <v>12</v>
      </c>
      <c r="C57" s="18">
        <v>26</v>
      </c>
      <c r="D57" t="s" s="9">
        <v>125</v>
      </c>
      <c r="E57" t="s" s="9">
        <v>124</v>
      </c>
      <c r="F57" t="s" s="9">
        <v>126</v>
      </c>
      <c r="G57" s="25">
        <v>42</v>
      </c>
      <c r="H57" s="25">
        <v>7</v>
      </c>
      <c r="I57" s="25">
        <v>7</v>
      </c>
      <c r="J57" s="25">
        <v>0</v>
      </c>
      <c r="K57" s="25">
        <v>0</v>
      </c>
      <c r="L57" s="25">
        <v>0</v>
      </c>
      <c r="M57" s="25">
        <v>0</v>
      </c>
      <c r="N57" s="25">
        <v>1</v>
      </c>
      <c r="O57" s="25">
        <v>1</v>
      </c>
      <c r="P57" s="25">
        <v>1</v>
      </c>
      <c r="Q57" t="s" s="9">
        <v>792</v>
      </c>
      <c r="R57" s="25">
        <v>7</v>
      </c>
      <c r="S57" s="25">
        <v>1</v>
      </c>
      <c r="T57" s="25">
        <v>1</v>
      </c>
      <c r="U57" s="25">
        <v>1</v>
      </c>
      <c r="V57" s="25">
        <v>1</v>
      </c>
      <c r="W57" s="25">
        <v>0</v>
      </c>
      <c r="X57" s="25">
        <v>0</v>
      </c>
      <c r="Y57" s="25">
        <v>1</v>
      </c>
      <c r="Z57" s="25">
        <v>0</v>
      </c>
      <c r="AA57" s="25">
        <v>1</v>
      </c>
      <c r="AB57" s="25">
        <v>3</v>
      </c>
      <c r="AC57" s="25">
        <v>4</v>
      </c>
      <c r="AD57" s="26"/>
      <c r="AE57" s="26"/>
      <c r="AF57" s="25">
        <v>0</v>
      </c>
      <c r="AG57" s="25">
        <v>0</v>
      </c>
      <c r="AH57" t="s" s="9">
        <v>729</v>
      </c>
      <c r="AI57" t="s" s="9">
        <v>793</v>
      </c>
      <c r="AJ57" s="18"/>
      <c r="AK57" t="s" s="9">
        <v>794</v>
      </c>
      <c r="AL57" s="28">
        <v>1</v>
      </c>
      <c r="AM57" s="25">
        <v>1</v>
      </c>
      <c r="AN57" s="25">
        <v>1</v>
      </c>
      <c r="AO57" t="s" s="15">
        <v>127</v>
      </c>
      <c r="AP57" t="s" s="15">
        <v>128</v>
      </c>
      <c r="AQ57" t="s" s="9">
        <v>129</v>
      </c>
      <c r="AR57" t="s" s="9">
        <v>795</v>
      </c>
      <c r="AS57" t="s" s="9">
        <v>796</v>
      </c>
    </row>
    <row r="58" ht="14" customHeight="1">
      <c r="A58" s="18">
        <v>1999</v>
      </c>
      <c r="B58" s="18">
        <v>11</v>
      </c>
      <c r="C58" s="18">
        <v>2</v>
      </c>
      <c r="D58" t="s" s="9">
        <v>120</v>
      </c>
      <c r="E58" t="s" s="9">
        <v>119</v>
      </c>
      <c r="F58" t="s" s="9">
        <v>121</v>
      </c>
      <c r="G58" s="25">
        <v>40</v>
      </c>
      <c r="H58" s="25">
        <v>7</v>
      </c>
      <c r="I58" s="25">
        <v>7</v>
      </c>
      <c r="J58" s="25">
        <v>1</v>
      </c>
      <c r="K58" s="25">
        <v>0</v>
      </c>
      <c r="L58" s="25">
        <v>0</v>
      </c>
      <c r="M58" s="25">
        <v>0</v>
      </c>
      <c r="N58" s="25">
        <v>0</v>
      </c>
      <c r="O58" s="25">
        <v>1</v>
      </c>
      <c r="P58" s="25">
        <v>1</v>
      </c>
      <c r="Q58" t="s" s="9">
        <v>797</v>
      </c>
      <c r="R58" s="25">
        <v>7</v>
      </c>
      <c r="S58" s="25">
        <v>1</v>
      </c>
      <c r="T58" s="25">
        <v>0</v>
      </c>
      <c r="U58" s="25"/>
      <c r="V58" s="25">
        <v>0</v>
      </c>
      <c r="W58" s="25">
        <v>0</v>
      </c>
      <c r="X58" s="25">
        <v>0</v>
      </c>
      <c r="Y58" s="25">
        <v>0</v>
      </c>
      <c r="Z58" s="25">
        <v>0</v>
      </c>
      <c r="AA58" s="25">
        <v>1</v>
      </c>
      <c r="AB58" s="25">
        <v>7</v>
      </c>
      <c r="AC58" s="25">
        <v>0</v>
      </c>
      <c r="AD58" s="26"/>
      <c r="AE58" s="26"/>
      <c r="AF58" s="25">
        <v>0</v>
      </c>
      <c r="AG58" s="25">
        <v>0</v>
      </c>
      <c r="AH58" t="s" s="9">
        <v>729</v>
      </c>
      <c r="AI58" t="s" s="9">
        <v>798</v>
      </c>
      <c r="AJ58" s="18"/>
      <c r="AK58" t="s" s="9">
        <v>799</v>
      </c>
      <c r="AL58" s="18">
        <v>1</v>
      </c>
      <c r="AM58" s="25">
        <v>0</v>
      </c>
      <c r="AN58" s="25"/>
      <c r="AO58" t="s" s="9">
        <v>111</v>
      </c>
      <c r="AP58" t="s" s="9">
        <v>122</v>
      </c>
      <c r="AQ58" t="s" s="9">
        <v>123</v>
      </c>
      <c r="AR58" t="s" s="9">
        <v>800</v>
      </c>
      <c r="AS58" t="s" s="9">
        <v>801</v>
      </c>
    </row>
    <row r="59" ht="14" customHeight="1">
      <c r="A59" s="18">
        <v>1999</v>
      </c>
      <c r="B59" s="18">
        <v>9</v>
      </c>
      <c r="C59" s="18">
        <v>15</v>
      </c>
      <c r="D59" t="s" s="9">
        <v>70</v>
      </c>
      <c r="E59" t="s" s="9">
        <v>114</v>
      </c>
      <c r="F59" t="s" s="9">
        <v>802</v>
      </c>
      <c r="G59" s="25">
        <v>47</v>
      </c>
      <c r="H59" s="25">
        <v>7</v>
      </c>
      <c r="I59" s="25">
        <v>7</v>
      </c>
      <c r="J59" s="25">
        <v>7</v>
      </c>
      <c r="K59" s="25">
        <v>1</v>
      </c>
      <c r="L59" s="25">
        <v>0</v>
      </c>
      <c r="M59" s="25">
        <v>0</v>
      </c>
      <c r="N59" s="25">
        <v>1</v>
      </c>
      <c r="O59" s="25">
        <v>1</v>
      </c>
      <c r="P59" s="25">
        <v>1</v>
      </c>
      <c r="Q59" t="s" s="9">
        <v>797</v>
      </c>
      <c r="R59" s="25">
        <v>7</v>
      </c>
      <c r="S59" s="25">
        <v>1</v>
      </c>
      <c r="T59" s="25">
        <v>0</v>
      </c>
      <c r="U59" s="25"/>
      <c r="V59" s="25">
        <v>0</v>
      </c>
      <c r="W59" s="25">
        <v>0</v>
      </c>
      <c r="X59" s="25">
        <v>0</v>
      </c>
      <c r="Y59" s="25">
        <v>0</v>
      </c>
      <c r="Z59" s="25">
        <v>0</v>
      </c>
      <c r="AA59" s="25">
        <v>1</v>
      </c>
      <c r="AB59" s="25">
        <v>3</v>
      </c>
      <c r="AC59" s="25">
        <v>4</v>
      </c>
      <c r="AD59" s="26"/>
      <c r="AE59" s="26"/>
      <c r="AF59" s="25">
        <v>1</v>
      </c>
      <c r="AG59" s="25">
        <v>0</v>
      </c>
      <c r="AH59" t="s" s="9">
        <v>741</v>
      </c>
      <c r="AI59" t="s" s="9">
        <v>803</v>
      </c>
      <c r="AJ59" s="18"/>
      <c r="AK59" t="s" s="9">
        <v>804</v>
      </c>
      <c r="AL59" s="18">
        <v>0</v>
      </c>
      <c r="AM59" s="25">
        <v>0</v>
      </c>
      <c r="AN59" s="25"/>
      <c r="AO59" t="s" s="9">
        <v>116</v>
      </c>
      <c r="AP59" t="s" s="9">
        <v>117</v>
      </c>
      <c r="AQ59" t="s" s="9">
        <v>118</v>
      </c>
      <c r="AR59" t="s" s="9">
        <v>805</v>
      </c>
      <c r="AS59" t="s" s="9">
        <v>806</v>
      </c>
    </row>
    <row r="60" ht="14" customHeight="1">
      <c r="A60" s="18">
        <v>1999</v>
      </c>
      <c r="B60" s="18">
        <v>7</v>
      </c>
      <c r="C60" s="18">
        <v>29</v>
      </c>
      <c r="D60" t="s" s="9">
        <v>106</v>
      </c>
      <c r="E60" t="s" s="9">
        <v>807</v>
      </c>
      <c r="F60" t="s" s="9">
        <v>110</v>
      </c>
      <c r="G60" s="25">
        <v>44</v>
      </c>
      <c r="H60" s="25">
        <v>12</v>
      </c>
      <c r="I60" s="25">
        <v>9</v>
      </c>
      <c r="J60" s="25">
        <v>13</v>
      </c>
      <c r="K60" s="25">
        <v>1</v>
      </c>
      <c r="L60" s="25">
        <v>0</v>
      </c>
      <c r="M60" s="25">
        <v>0</v>
      </c>
      <c r="N60" s="25">
        <v>1</v>
      </c>
      <c r="O60" t="s" s="29">
        <v>406</v>
      </c>
      <c r="P60" t="s" s="29">
        <v>406</v>
      </c>
      <c r="Q60" t="s" s="9">
        <v>808</v>
      </c>
      <c r="R60" s="25">
        <v>12</v>
      </c>
      <c r="S60" s="25">
        <v>1</v>
      </c>
      <c r="T60" s="25">
        <v>0</v>
      </c>
      <c r="U60" s="25"/>
      <c r="V60" s="25">
        <v>0</v>
      </c>
      <c r="W60" s="25">
        <v>0</v>
      </c>
      <c r="X60" s="25">
        <v>0</v>
      </c>
      <c r="Y60" s="25">
        <v>0</v>
      </c>
      <c r="Z60" s="25">
        <v>0</v>
      </c>
      <c r="AA60" s="25">
        <v>1</v>
      </c>
      <c r="AB60" s="25">
        <v>9</v>
      </c>
      <c r="AC60" s="25">
        <v>3</v>
      </c>
      <c r="AD60" s="26"/>
      <c r="AE60" s="26"/>
      <c r="AF60" s="25">
        <v>1</v>
      </c>
      <c r="AG60" s="25">
        <v>0</v>
      </c>
      <c r="AH60" t="s" s="9">
        <v>809</v>
      </c>
      <c r="AI60" t="s" s="9">
        <v>810</v>
      </c>
      <c r="AJ60" s="18"/>
      <c r="AK60" t="s" s="9">
        <v>811</v>
      </c>
      <c r="AL60" s="18">
        <v>1</v>
      </c>
      <c r="AM60" s="25">
        <v>0</v>
      </c>
      <c r="AN60" s="25"/>
      <c r="AO60" t="s" s="9">
        <v>111</v>
      </c>
      <c r="AP60" t="s" s="9">
        <v>112</v>
      </c>
      <c r="AQ60" t="s" s="9">
        <v>113</v>
      </c>
      <c r="AR60" t="s" s="9">
        <v>812</v>
      </c>
      <c r="AS60" s="18"/>
    </row>
    <row r="61" ht="14" customHeight="1">
      <c r="A61" s="18">
        <v>1999</v>
      </c>
      <c r="B61" s="18">
        <v>4</v>
      </c>
      <c r="C61" s="18">
        <v>20</v>
      </c>
      <c r="D61" t="s" s="9">
        <v>100</v>
      </c>
      <c r="E61" t="s" s="9">
        <v>813</v>
      </c>
      <c r="F61" t="s" s="9">
        <v>814</v>
      </c>
      <c r="G61" t="s" s="29">
        <v>815</v>
      </c>
      <c r="H61" s="25">
        <v>13</v>
      </c>
      <c r="I61" s="25">
        <v>13</v>
      </c>
      <c r="J61" s="25">
        <v>24</v>
      </c>
      <c r="K61" s="25">
        <v>1</v>
      </c>
      <c r="L61" s="25">
        <v>0</v>
      </c>
      <c r="M61" s="25">
        <v>0</v>
      </c>
      <c r="N61" s="25">
        <v>1</v>
      </c>
      <c r="O61" s="25">
        <v>1</v>
      </c>
      <c r="P61" s="25">
        <v>1</v>
      </c>
      <c r="Q61" t="s" s="9">
        <v>816</v>
      </c>
      <c r="R61" s="25">
        <v>13</v>
      </c>
      <c r="S61" s="25">
        <v>1</v>
      </c>
      <c r="T61" s="25">
        <v>0</v>
      </c>
      <c r="U61" s="25">
        <v>1</v>
      </c>
      <c r="V61" s="25">
        <v>1</v>
      </c>
      <c r="W61" s="25">
        <v>0</v>
      </c>
      <c r="X61" s="25">
        <v>1</v>
      </c>
      <c r="Y61" s="25">
        <v>0</v>
      </c>
      <c r="Z61" s="25">
        <v>0</v>
      </c>
      <c r="AA61" s="25">
        <v>1</v>
      </c>
      <c r="AB61" s="25">
        <v>9</v>
      </c>
      <c r="AC61" s="25">
        <v>4</v>
      </c>
      <c r="AD61" s="26"/>
      <c r="AE61" s="26"/>
      <c r="AF61" s="25">
        <v>1</v>
      </c>
      <c r="AG61" s="25">
        <v>0</v>
      </c>
      <c r="AH61" t="s" s="9">
        <v>708</v>
      </c>
      <c r="AI61" t="s" s="9">
        <v>817</v>
      </c>
      <c r="AJ61" s="18"/>
      <c r="AK61" t="s" s="9">
        <v>818</v>
      </c>
      <c r="AL61" s="18">
        <v>1</v>
      </c>
      <c r="AM61" s="25">
        <v>0</v>
      </c>
      <c r="AN61" s="25">
        <v>1</v>
      </c>
      <c r="AO61" t="s" s="9">
        <v>102</v>
      </c>
      <c r="AP61" t="s" s="9">
        <v>103</v>
      </c>
      <c r="AQ61" t="s" s="9">
        <v>104</v>
      </c>
      <c r="AR61" t="s" s="9">
        <v>819</v>
      </c>
      <c r="AS61" t="s" s="9">
        <v>820</v>
      </c>
    </row>
    <row r="62" ht="14" customHeight="1">
      <c r="A62" s="18">
        <v>1998</v>
      </c>
      <c r="B62" s="18">
        <v>3</v>
      </c>
      <c r="C62" s="18">
        <v>24</v>
      </c>
      <c r="D62" t="s" s="9">
        <v>821</v>
      </c>
      <c r="E62" t="s" s="9">
        <v>822</v>
      </c>
      <c r="F62" t="s" s="9">
        <v>823</v>
      </c>
      <c r="G62" t="s" s="29">
        <v>824</v>
      </c>
      <c r="H62" s="25">
        <v>5</v>
      </c>
      <c r="I62" s="25">
        <v>5</v>
      </c>
      <c r="J62" s="25">
        <v>10</v>
      </c>
      <c r="K62" s="25">
        <v>0</v>
      </c>
      <c r="L62" s="25">
        <v>0</v>
      </c>
      <c r="M62" s="25">
        <v>0</v>
      </c>
      <c r="N62" s="25">
        <v>1</v>
      </c>
      <c r="O62" s="25">
        <v>1</v>
      </c>
      <c r="P62" s="25">
        <v>1</v>
      </c>
      <c r="Q62" t="s" s="9">
        <v>728</v>
      </c>
      <c r="R62" s="25">
        <v>5</v>
      </c>
      <c r="S62" s="25">
        <v>1</v>
      </c>
      <c r="T62" s="25">
        <v>1</v>
      </c>
      <c r="U62" s="25">
        <v>0</v>
      </c>
      <c r="V62" s="25">
        <v>0</v>
      </c>
      <c r="W62" s="25">
        <v>1</v>
      </c>
      <c r="X62" s="25">
        <v>0</v>
      </c>
      <c r="Y62" s="25">
        <v>0</v>
      </c>
      <c r="Z62" s="25">
        <v>0</v>
      </c>
      <c r="AA62" s="25">
        <v>0</v>
      </c>
      <c r="AB62" s="25">
        <v>0</v>
      </c>
      <c r="AC62" s="25">
        <v>5</v>
      </c>
      <c r="AD62" s="26"/>
      <c r="AE62" s="26"/>
      <c r="AF62" s="25">
        <v>0</v>
      </c>
      <c r="AG62" s="25">
        <v>0</v>
      </c>
      <c r="AH62" t="s" s="9">
        <v>708</v>
      </c>
      <c r="AI62" t="s" s="9">
        <v>825</v>
      </c>
      <c r="AJ62" s="18"/>
      <c r="AK62" t="s" s="9">
        <v>521</v>
      </c>
      <c r="AL62" s="18">
        <v>0</v>
      </c>
      <c r="AM62" s="25">
        <v>1</v>
      </c>
      <c r="AN62" s="25">
        <v>0</v>
      </c>
      <c r="AO62" t="s" s="9">
        <v>826</v>
      </c>
      <c r="AP62" t="s" s="9">
        <v>827</v>
      </c>
      <c r="AQ62" t="s" s="9">
        <v>828</v>
      </c>
      <c r="AR62" t="s" s="9">
        <v>829</v>
      </c>
      <c r="AS62" t="s" s="9">
        <v>830</v>
      </c>
    </row>
    <row r="63" ht="14" customHeight="1">
      <c r="A63" s="18">
        <v>1998</v>
      </c>
      <c r="B63" s="18">
        <v>3</v>
      </c>
      <c r="C63" s="18">
        <v>7</v>
      </c>
      <c r="D63" t="s" s="9">
        <v>563</v>
      </c>
      <c r="E63" t="s" s="9">
        <v>831</v>
      </c>
      <c r="F63" t="s" s="9">
        <v>832</v>
      </c>
      <c r="G63" s="25">
        <v>35</v>
      </c>
      <c r="H63" s="25">
        <v>4</v>
      </c>
      <c r="I63" s="25">
        <v>4</v>
      </c>
      <c r="J63" s="25">
        <v>0</v>
      </c>
      <c r="K63" s="25">
        <v>1</v>
      </c>
      <c r="L63" s="25">
        <v>0</v>
      </c>
      <c r="M63" s="25">
        <v>0</v>
      </c>
      <c r="N63" s="25">
        <v>0</v>
      </c>
      <c r="O63" s="25">
        <v>1</v>
      </c>
      <c r="P63" s="25">
        <v>1</v>
      </c>
      <c r="Q63" t="s" s="9">
        <v>833</v>
      </c>
      <c r="R63" s="25">
        <v>4</v>
      </c>
      <c r="S63" s="25">
        <v>1</v>
      </c>
      <c r="T63" s="25">
        <v>0</v>
      </c>
      <c r="U63" s="25"/>
      <c r="V63" s="25">
        <v>0</v>
      </c>
      <c r="W63" s="25">
        <v>0</v>
      </c>
      <c r="X63" s="25">
        <v>0</v>
      </c>
      <c r="Y63" s="25">
        <v>0</v>
      </c>
      <c r="Z63" s="25">
        <v>0</v>
      </c>
      <c r="AA63" s="25">
        <v>1</v>
      </c>
      <c r="AB63" s="25">
        <v>3</v>
      </c>
      <c r="AC63" s="25">
        <v>1</v>
      </c>
      <c r="AD63" s="26"/>
      <c r="AE63" s="26"/>
      <c r="AF63" s="25">
        <v>1</v>
      </c>
      <c r="AG63" s="25">
        <v>0</v>
      </c>
      <c r="AH63" t="s" s="9">
        <v>729</v>
      </c>
      <c r="AI63" t="s" s="9">
        <v>834</v>
      </c>
      <c r="AJ63" s="18"/>
      <c r="AK63" t="s" s="9">
        <v>835</v>
      </c>
      <c r="AL63" s="18">
        <v>1</v>
      </c>
      <c r="AM63" s="25">
        <v>0</v>
      </c>
      <c r="AN63" s="25"/>
      <c r="AO63" t="s" s="9">
        <v>111</v>
      </c>
      <c r="AP63" t="s" s="9">
        <v>836</v>
      </c>
      <c r="AQ63" t="s" s="9">
        <v>837</v>
      </c>
      <c r="AR63" t="s" s="9">
        <v>838</v>
      </c>
      <c r="AS63" t="s" s="9">
        <v>839</v>
      </c>
    </row>
    <row r="64" ht="17" customHeight="1">
      <c r="A64" s="34">
        <v>1997</v>
      </c>
      <c r="B64" s="35">
        <v>12</v>
      </c>
      <c r="C64" s="35">
        <v>18</v>
      </c>
      <c r="D64" t="s" s="36">
        <v>20</v>
      </c>
      <c r="E64" t="s" s="36">
        <v>840</v>
      </c>
      <c r="F64" t="s" s="36">
        <v>841</v>
      </c>
      <c r="G64" s="37">
        <v>41</v>
      </c>
      <c r="H64" s="38">
        <v>4</v>
      </c>
      <c r="I64" s="38">
        <v>4</v>
      </c>
      <c r="J64" s="38">
        <v>2</v>
      </c>
      <c r="K64" s="37"/>
      <c r="L64" s="37"/>
      <c r="M64" s="37"/>
      <c r="N64" s="37">
        <v>0</v>
      </c>
      <c r="O64" s="37"/>
      <c r="P64" s="37"/>
      <c r="Q64" s="35"/>
      <c r="R64" s="38">
        <v>5</v>
      </c>
      <c r="S64" s="37">
        <v>0</v>
      </c>
      <c r="T64" s="37">
        <v>1</v>
      </c>
      <c r="U64" s="37">
        <v>1</v>
      </c>
      <c r="V64" s="37">
        <v>0</v>
      </c>
      <c r="W64" s="37">
        <v>0</v>
      </c>
      <c r="X64" s="37">
        <v>0</v>
      </c>
      <c r="Y64" s="37">
        <v>0</v>
      </c>
      <c r="Z64" s="37">
        <v>0</v>
      </c>
      <c r="AA64" s="38">
        <v>0</v>
      </c>
      <c r="AB64" s="37"/>
      <c r="AC64" s="37"/>
      <c r="AD64" s="39"/>
      <c r="AE64" s="37"/>
      <c r="AF64" s="37"/>
      <c r="AG64" s="37"/>
      <c r="AH64" t="s" s="40">
        <v>729</v>
      </c>
      <c r="AI64" t="s" s="40">
        <v>842</v>
      </c>
      <c r="AJ64" s="35"/>
      <c r="AK64" s="35"/>
      <c r="AL64" s="34"/>
      <c r="AM64" s="37">
        <v>1</v>
      </c>
      <c r="AN64" s="37">
        <v>1</v>
      </c>
      <c r="AO64" t="s" s="40">
        <v>843</v>
      </c>
      <c r="AP64" s="34"/>
      <c r="AQ64" t="s" s="40">
        <v>844</v>
      </c>
      <c r="AR64" t="s" s="40">
        <v>845</v>
      </c>
      <c r="AS64" s="35"/>
    </row>
    <row r="65" ht="17" customHeight="1">
      <c r="A65" s="41">
        <v>1997</v>
      </c>
      <c r="B65" s="42">
        <v>9</v>
      </c>
      <c r="C65" s="42">
        <v>15</v>
      </c>
      <c r="D65" t="s" s="43">
        <v>502</v>
      </c>
      <c r="E65" t="s" s="43">
        <v>846</v>
      </c>
      <c r="F65" t="s" s="43">
        <v>847</v>
      </c>
      <c r="G65" s="44">
        <v>43</v>
      </c>
      <c r="H65" s="45">
        <v>4</v>
      </c>
      <c r="I65" s="45">
        <v>4</v>
      </c>
      <c r="J65" s="45">
        <v>3</v>
      </c>
      <c r="K65" s="46"/>
      <c r="L65" s="46"/>
      <c r="M65" s="46"/>
      <c r="N65" s="47">
        <v>0</v>
      </c>
      <c r="O65" s="46"/>
      <c r="P65" s="46"/>
      <c r="Q65" s="46"/>
      <c r="R65" s="45">
        <v>4</v>
      </c>
      <c r="S65" s="47">
        <v>1</v>
      </c>
      <c r="T65" s="47">
        <v>0</v>
      </c>
      <c r="U65" s="2"/>
      <c r="V65" s="47">
        <v>0</v>
      </c>
      <c r="W65" s="47">
        <v>0</v>
      </c>
      <c r="X65" s="47">
        <v>0</v>
      </c>
      <c r="Y65" s="47">
        <v>0</v>
      </c>
      <c r="Z65" s="47">
        <v>0</v>
      </c>
      <c r="AA65" s="47">
        <v>0</v>
      </c>
      <c r="AB65" s="46"/>
      <c r="AC65" s="46"/>
      <c r="AD65" s="46"/>
      <c r="AE65" s="46"/>
      <c r="AF65" s="46"/>
      <c r="AG65" s="46"/>
      <c r="AH65" t="s" s="6">
        <v>729</v>
      </c>
      <c r="AI65" t="s" s="48">
        <v>848</v>
      </c>
      <c r="AJ65" s="46"/>
      <c r="AK65" s="46"/>
      <c r="AL65" s="49"/>
      <c r="AM65" s="47">
        <v>0</v>
      </c>
      <c r="AN65" s="44"/>
      <c r="AO65" t="s" s="43">
        <v>664</v>
      </c>
      <c r="AP65" s="46"/>
      <c r="AQ65" t="s" s="6">
        <v>849</v>
      </c>
      <c r="AR65" t="s" s="50">
        <v>850</v>
      </c>
      <c r="AS65" s="46"/>
    </row>
    <row r="66" ht="17" customHeight="1">
      <c r="A66" s="51">
        <v>1996</v>
      </c>
      <c r="B66" s="51">
        <v>2</v>
      </c>
      <c r="C66" s="51">
        <v>9</v>
      </c>
      <c r="D66" t="s" s="52">
        <v>28</v>
      </c>
      <c r="E66" t="s" s="52">
        <v>851</v>
      </c>
      <c r="F66" t="s" s="52">
        <v>852</v>
      </c>
      <c r="G66" s="53">
        <v>41</v>
      </c>
      <c r="H66" s="53">
        <v>5</v>
      </c>
      <c r="I66" s="53">
        <v>5</v>
      </c>
      <c r="J66" s="53">
        <v>1</v>
      </c>
      <c r="K66" s="46"/>
      <c r="L66" s="46"/>
      <c r="M66" s="46"/>
      <c r="N66" s="54">
        <v>1</v>
      </c>
      <c r="O66" s="46"/>
      <c r="P66" s="46"/>
      <c r="Q66" s="46"/>
      <c r="R66" s="53">
        <v>6</v>
      </c>
      <c r="S66" s="54">
        <v>1</v>
      </c>
      <c r="T66" s="54">
        <v>0</v>
      </c>
      <c r="U66" s="53"/>
      <c r="V66" s="54">
        <v>0</v>
      </c>
      <c r="W66" s="54">
        <v>0</v>
      </c>
      <c r="X66" s="54">
        <v>0</v>
      </c>
      <c r="Y66" s="54">
        <v>0</v>
      </c>
      <c r="Z66" s="54">
        <v>0</v>
      </c>
      <c r="AA66" s="54">
        <v>1</v>
      </c>
      <c r="AB66" s="46"/>
      <c r="AC66" s="46"/>
      <c r="AD66" s="46"/>
      <c r="AE66" s="46"/>
      <c r="AF66" s="46"/>
      <c r="AG66" s="46"/>
      <c r="AH66" t="s" s="52">
        <v>729</v>
      </c>
      <c r="AI66" t="s" s="52">
        <v>853</v>
      </c>
      <c r="AJ66" s="46"/>
      <c r="AK66" s="46"/>
      <c r="AL66" s="2"/>
      <c r="AM66" s="54">
        <v>0</v>
      </c>
      <c r="AN66" s="53"/>
      <c r="AO66" t="s" s="52">
        <v>211</v>
      </c>
      <c r="AP66" s="46"/>
      <c r="AQ66" t="s" s="52">
        <v>854</v>
      </c>
      <c r="AR66" t="s" s="55">
        <v>855</v>
      </c>
      <c r="AS66" s="46"/>
    </row>
    <row r="67" ht="17" customHeight="1">
      <c r="A67" s="41">
        <v>1995</v>
      </c>
      <c r="B67" s="42">
        <v>7</v>
      </c>
      <c r="C67" s="42">
        <v>19</v>
      </c>
      <c r="D67" t="s" s="43">
        <v>20</v>
      </c>
      <c r="E67" t="s" s="43">
        <v>223</v>
      </c>
      <c r="F67" t="s" s="56">
        <v>856</v>
      </c>
      <c r="G67" s="44">
        <v>44</v>
      </c>
      <c r="H67" s="45">
        <v>4</v>
      </c>
      <c r="I67" s="45">
        <v>4</v>
      </c>
      <c r="J67" s="45">
        <v>0</v>
      </c>
      <c r="K67" s="46"/>
      <c r="L67" s="46"/>
      <c r="M67" s="46"/>
      <c r="N67" s="47">
        <v>0</v>
      </c>
      <c r="O67" s="46"/>
      <c r="P67" s="46"/>
      <c r="Q67" s="46"/>
      <c r="R67" s="45">
        <v>4</v>
      </c>
      <c r="S67" s="47">
        <v>1</v>
      </c>
      <c r="T67" s="47">
        <v>0</v>
      </c>
      <c r="U67" s="2"/>
      <c r="V67" s="47">
        <v>0</v>
      </c>
      <c r="W67" s="47">
        <v>0</v>
      </c>
      <c r="X67" s="47">
        <v>0</v>
      </c>
      <c r="Y67" s="47">
        <v>0</v>
      </c>
      <c r="Z67" s="47">
        <v>0</v>
      </c>
      <c r="AA67" s="46"/>
      <c r="AB67" s="46"/>
      <c r="AC67" s="46"/>
      <c r="AD67" s="46"/>
      <c r="AE67" s="46"/>
      <c r="AF67" s="46"/>
      <c r="AG67" s="46"/>
      <c r="AH67" t="s" s="6">
        <v>729</v>
      </c>
      <c r="AI67" t="s" s="48">
        <v>857</v>
      </c>
      <c r="AJ67" s="46"/>
      <c r="AK67" s="46"/>
      <c r="AL67" s="49"/>
      <c r="AM67" s="47">
        <v>0</v>
      </c>
      <c r="AN67" s="44"/>
      <c r="AO67" t="s" s="43">
        <v>111</v>
      </c>
      <c r="AP67" s="46"/>
      <c r="AQ67" t="s" s="6">
        <v>858</v>
      </c>
      <c r="AR67" s="57"/>
      <c r="AS67" s="46"/>
    </row>
    <row r="68" ht="17" customHeight="1">
      <c r="A68" s="51">
        <v>1995</v>
      </c>
      <c r="B68" s="51">
        <v>4</v>
      </c>
      <c r="C68" s="51">
        <v>3</v>
      </c>
      <c r="D68" t="s" s="52">
        <v>70</v>
      </c>
      <c r="E68" t="s" s="52">
        <v>859</v>
      </c>
      <c r="F68" t="s" s="52">
        <v>860</v>
      </c>
      <c r="G68" s="53">
        <v>28</v>
      </c>
      <c r="H68" s="53">
        <v>5</v>
      </c>
      <c r="I68" s="53">
        <v>5</v>
      </c>
      <c r="J68" s="53">
        <v>0</v>
      </c>
      <c r="K68" s="46"/>
      <c r="L68" s="46"/>
      <c r="M68" s="46"/>
      <c r="N68" s="54">
        <v>1</v>
      </c>
      <c r="O68" s="46"/>
      <c r="P68" s="46"/>
      <c r="Q68" s="46"/>
      <c r="R68" s="53">
        <v>6</v>
      </c>
      <c r="S68" s="54">
        <v>1</v>
      </c>
      <c r="T68" s="54">
        <v>0</v>
      </c>
      <c r="U68" s="53"/>
      <c r="V68" s="54">
        <v>0</v>
      </c>
      <c r="W68" s="54">
        <v>0</v>
      </c>
      <c r="X68" s="54">
        <v>0</v>
      </c>
      <c r="Y68" s="54">
        <v>0</v>
      </c>
      <c r="Z68" s="54">
        <v>0</v>
      </c>
      <c r="AA68" s="54">
        <v>0</v>
      </c>
      <c r="AB68" s="46"/>
      <c r="AC68" s="46"/>
      <c r="AD68" s="46"/>
      <c r="AE68" s="46"/>
      <c r="AF68" s="46"/>
      <c r="AG68" s="46"/>
      <c r="AH68" t="s" s="52">
        <v>729</v>
      </c>
      <c r="AI68" t="s" s="52">
        <v>861</v>
      </c>
      <c r="AJ68" s="46"/>
      <c r="AK68" s="46"/>
      <c r="AL68" s="2"/>
      <c r="AM68" s="54">
        <v>0</v>
      </c>
      <c r="AN68" s="53"/>
      <c r="AO68" t="s" s="52">
        <v>211</v>
      </c>
      <c r="AP68" s="46"/>
      <c r="AQ68" t="s" s="55">
        <v>862</v>
      </c>
      <c r="AR68" t="s" s="55">
        <v>862</v>
      </c>
      <c r="AS68" s="46"/>
    </row>
    <row r="69" ht="17" customHeight="1">
      <c r="A69" s="34">
        <v>1994</v>
      </c>
      <c r="B69" s="34">
        <v>6</v>
      </c>
      <c r="C69" s="34">
        <v>20</v>
      </c>
      <c r="D69" t="s" s="40">
        <v>33</v>
      </c>
      <c r="E69" t="s" s="40">
        <v>863</v>
      </c>
      <c r="F69" t="s" s="40">
        <v>864</v>
      </c>
      <c r="G69" s="38">
        <v>20</v>
      </c>
      <c r="H69" s="38">
        <v>4</v>
      </c>
      <c r="I69" s="38">
        <v>4</v>
      </c>
      <c r="J69" s="38">
        <v>23</v>
      </c>
      <c r="K69" s="46"/>
      <c r="L69" s="46"/>
      <c r="M69" s="46"/>
      <c r="N69" s="46"/>
      <c r="O69" s="46"/>
      <c r="P69" s="46"/>
      <c r="Q69" s="46"/>
      <c r="R69" s="38">
        <v>5</v>
      </c>
      <c r="S69" s="37">
        <v>0</v>
      </c>
      <c r="T69" s="38">
        <v>1</v>
      </c>
      <c r="U69" s="38">
        <v>1</v>
      </c>
      <c r="V69" s="38">
        <v>0</v>
      </c>
      <c r="W69" s="38">
        <f>IF(L69=1,IF(M69=1,1,0),0)</f>
        <v>0</v>
      </c>
      <c r="X69" s="38">
        <f>IF(L69=1,IF(V69=1,1,0),0)</f>
        <v>0</v>
      </c>
      <c r="Y69" s="38">
        <f>IF(L69=1,IF(M69=1,IF(V69=1,1,0),0),0)</f>
        <v>0</v>
      </c>
      <c r="Z69" s="37">
        <v>0</v>
      </c>
      <c r="AA69" s="46"/>
      <c r="AB69" s="46"/>
      <c r="AC69" s="46"/>
      <c r="AD69" s="46"/>
      <c r="AE69" s="46"/>
      <c r="AF69" s="46"/>
      <c r="AG69" s="46"/>
      <c r="AH69" t="s" s="40">
        <v>865</v>
      </c>
      <c r="AI69" t="s" s="40">
        <v>866</v>
      </c>
      <c r="AJ69" s="46"/>
      <c r="AK69" s="46"/>
      <c r="AL69" s="2"/>
      <c r="AM69" s="38">
        <v>1</v>
      </c>
      <c r="AN69" s="38">
        <v>1</v>
      </c>
      <c r="AO69" t="s" s="40">
        <v>843</v>
      </c>
      <c r="AP69" s="46"/>
      <c r="AQ69" s="46"/>
      <c r="AR69" s="46"/>
      <c r="AS69" s="46"/>
    </row>
    <row r="70" ht="17" customHeight="1">
      <c r="A70" s="41">
        <v>1993</v>
      </c>
      <c r="B70" s="42">
        <v>12</v>
      </c>
      <c r="C70" s="42">
        <v>14</v>
      </c>
      <c r="D70" t="s" s="43">
        <v>100</v>
      </c>
      <c r="E70" t="s" s="43">
        <v>284</v>
      </c>
      <c r="F70" t="s" s="43">
        <v>867</v>
      </c>
      <c r="G70" s="44">
        <v>19</v>
      </c>
      <c r="H70" s="45">
        <v>4</v>
      </c>
      <c r="I70" s="45">
        <v>4</v>
      </c>
      <c r="J70" s="45">
        <v>1</v>
      </c>
      <c r="K70" s="49"/>
      <c r="L70" s="49"/>
      <c r="M70" s="49"/>
      <c r="N70" s="49"/>
      <c r="O70" s="49"/>
      <c r="P70" s="49"/>
      <c r="Q70" s="49"/>
      <c r="R70" s="45">
        <v>4</v>
      </c>
      <c r="S70" s="47">
        <v>1</v>
      </c>
      <c r="T70" s="45">
        <v>0</v>
      </c>
      <c r="U70" s="44"/>
      <c r="V70" s="45">
        <v>0</v>
      </c>
      <c r="W70" s="44">
        <f>IF(L70=1,IF(M70=1,1,0),0)</f>
        <v>0</v>
      </c>
      <c r="X70" s="44">
        <f>IF(L70=1,IF(V70=1,1,0),0)</f>
        <v>0</v>
      </c>
      <c r="Y70" s="44">
        <f>IF(L70=1,IF(M70=1,IF(V70=1,1,0),0),0)</f>
        <v>0</v>
      </c>
      <c r="Z70" s="47">
        <v>0</v>
      </c>
      <c r="AA70" s="49"/>
      <c r="AB70" s="49"/>
      <c r="AC70" s="49"/>
      <c r="AD70" s="49"/>
      <c r="AE70" s="49"/>
      <c r="AF70" s="49"/>
      <c r="AG70" s="49"/>
      <c r="AH70" t="s" s="6">
        <v>729</v>
      </c>
      <c r="AI70" t="s" s="58">
        <v>868</v>
      </c>
      <c r="AJ70" s="49"/>
      <c r="AK70" s="49"/>
      <c r="AL70" s="49"/>
      <c r="AM70" s="45">
        <v>0</v>
      </c>
      <c r="AN70" s="44"/>
      <c r="AO70" t="s" s="6">
        <v>664</v>
      </c>
      <c r="AP70" s="49"/>
      <c r="AQ70" s="49"/>
      <c r="AR70" s="49"/>
      <c r="AS70" s="49"/>
    </row>
    <row r="71" ht="17" customHeight="1">
      <c r="A71" s="41">
        <v>1993</v>
      </c>
      <c r="B71" s="42">
        <v>12</v>
      </c>
      <c r="C71" s="42">
        <v>7</v>
      </c>
      <c r="D71" t="s" s="43">
        <v>92</v>
      </c>
      <c r="E71" t="s" s="43">
        <v>91</v>
      </c>
      <c r="F71" t="s" s="43">
        <v>869</v>
      </c>
      <c r="G71" s="44">
        <v>35</v>
      </c>
      <c r="H71" s="45">
        <v>6</v>
      </c>
      <c r="I71" s="45">
        <v>6</v>
      </c>
      <c r="J71" s="45">
        <v>19</v>
      </c>
      <c r="K71" s="46"/>
      <c r="L71" s="46"/>
      <c r="M71" s="46"/>
      <c r="N71" s="46"/>
      <c r="O71" s="46"/>
      <c r="P71" s="46"/>
      <c r="Q71" s="46"/>
      <c r="R71" s="45">
        <v>6</v>
      </c>
      <c r="S71" s="47">
        <v>1</v>
      </c>
      <c r="T71" s="59">
        <v>0</v>
      </c>
      <c r="U71" s="2"/>
      <c r="V71" s="45">
        <v>0</v>
      </c>
      <c r="W71" s="44">
        <f>IF(L71=1,IF(M71=1,1,0),0)</f>
        <v>0</v>
      </c>
      <c r="X71" s="44">
        <f>IF(L71=1,IF(V71=1,1,0),0)</f>
        <v>0</v>
      </c>
      <c r="Y71" s="44">
        <f>IF(L71=1,IF(M71=1,IF(V71=1,1,0),0),0)</f>
        <v>0</v>
      </c>
      <c r="Z71" s="47">
        <v>0</v>
      </c>
      <c r="AA71" s="46"/>
      <c r="AB71" s="46"/>
      <c r="AC71" s="46"/>
      <c r="AD71" s="46"/>
      <c r="AE71" s="46"/>
      <c r="AF71" s="46"/>
      <c r="AG71" s="46"/>
      <c r="AH71" t="s" s="60">
        <v>870</v>
      </c>
      <c r="AI71" t="s" s="61">
        <v>871</v>
      </c>
      <c r="AJ71" s="62"/>
      <c r="AK71" s="46"/>
      <c r="AL71" s="49"/>
      <c r="AM71" s="59">
        <v>0</v>
      </c>
      <c r="AN71" s="44"/>
      <c r="AO71" t="s" s="6">
        <v>664</v>
      </c>
      <c r="AP71" s="46"/>
      <c r="AQ71" s="46"/>
      <c r="AR71" s="46"/>
      <c r="AS71" s="46"/>
    </row>
    <row r="72" ht="17" customHeight="1">
      <c r="A72" s="41">
        <v>1993</v>
      </c>
      <c r="B72" s="42">
        <v>8</v>
      </c>
      <c r="C72" s="42">
        <v>6</v>
      </c>
      <c r="D72" t="s" s="43">
        <v>656</v>
      </c>
      <c r="E72" t="s" s="43">
        <v>872</v>
      </c>
      <c r="F72" t="s" s="43">
        <v>873</v>
      </c>
      <c r="G72" s="44">
        <v>22</v>
      </c>
      <c r="H72" s="45">
        <v>4</v>
      </c>
      <c r="I72" s="45">
        <v>4</v>
      </c>
      <c r="J72" s="45">
        <v>8</v>
      </c>
      <c r="K72" s="46"/>
      <c r="L72" s="46"/>
      <c r="M72" s="46"/>
      <c r="N72" s="46"/>
      <c r="O72" s="46"/>
      <c r="P72" s="46"/>
      <c r="Q72" s="46"/>
      <c r="R72" s="45">
        <v>4</v>
      </c>
      <c r="S72" s="47">
        <v>0</v>
      </c>
      <c r="T72" s="59">
        <v>0</v>
      </c>
      <c r="U72" s="2"/>
      <c r="V72" s="45">
        <v>1</v>
      </c>
      <c r="W72" s="44">
        <f>IF(L72=1,IF(M72=1,1,0),0)</f>
        <v>0</v>
      </c>
      <c r="X72" s="44">
        <f>IF(L72=1,IF(V72=1,1,0),0)</f>
        <v>0</v>
      </c>
      <c r="Y72" s="44">
        <f>IF(L72=1,IF(M72=1,IF(V72=1,1,0),0),0)</f>
        <v>0</v>
      </c>
      <c r="Z72" s="47">
        <v>0</v>
      </c>
      <c r="AA72" s="46"/>
      <c r="AB72" s="46"/>
      <c r="AC72" s="46"/>
      <c r="AD72" s="46"/>
      <c r="AE72" s="46"/>
      <c r="AF72" s="46"/>
      <c r="AG72" s="46"/>
      <c r="AH72" t="s" s="60">
        <v>870</v>
      </c>
      <c r="AI72" t="s" s="61">
        <v>874</v>
      </c>
      <c r="AJ72" s="62"/>
      <c r="AK72" s="46"/>
      <c r="AL72" s="49"/>
      <c r="AM72" s="59">
        <v>0</v>
      </c>
      <c r="AN72" s="44"/>
      <c r="AO72" t="s" s="6">
        <v>875</v>
      </c>
      <c r="AP72" s="46"/>
      <c r="AQ72" s="46"/>
      <c r="AR72" s="46"/>
      <c r="AS72" s="46"/>
    </row>
    <row r="73" ht="16.6" customHeight="1">
      <c r="A73" s="63">
        <v>1993</v>
      </c>
      <c r="B73" s="64">
        <v>7</v>
      </c>
      <c r="C73" s="64">
        <v>1</v>
      </c>
      <c r="D73" t="s" s="65">
        <v>20</v>
      </c>
      <c r="E73" t="s" s="65">
        <v>87</v>
      </c>
      <c r="F73" t="s" s="65">
        <v>876</v>
      </c>
      <c r="G73" s="66">
        <v>55</v>
      </c>
      <c r="H73" s="67">
        <v>8</v>
      </c>
      <c r="I73" s="67">
        <v>8</v>
      </c>
      <c r="J73" s="67">
        <v>6</v>
      </c>
      <c r="K73" s="68"/>
      <c r="L73" s="68"/>
      <c r="M73" s="68"/>
      <c r="N73" s="68"/>
      <c r="O73" s="68"/>
      <c r="P73" s="68"/>
      <c r="Q73" s="68"/>
      <c r="R73" s="67">
        <v>8</v>
      </c>
      <c r="S73" s="69">
        <v>0</v>
      </c>
      <c r="T73" s="67">
        <v>0</v>
      </c>
      <c r="U73" s="66">
        <v>1</v>
      </c>
      <c r="V73" s="67">
        <v>0</v>
      </c>
      <c r="W73" s="66">
        <f>IF(L73=1,IF(M73=1,1,0),0)</f>
        <v>0</v>
      </c>
      <c r="X73" s="66">
        <f>IF(L73=1,IF(V73=1,1,0),0)</f>
        <v>0</v>
      </c>
      <c r="Y73" s="66">
        <f>IF(L73=1,IF(M73=1,IF(V73=1,1,0),0),0)</f>
        <v>0</v>
      </c>
      <c r="Z73" s="69">
        <v>0</v>
      </c>
      <c r="AA73" s="68"/>
      <c r="AB73" s="68"/>
      <c r="AC73" s="68"/>
      <c r="AD73" s="68"/>
      <c r="AE73" s="68"/>
      <c r="AF73" s="68"/>
      <c r="AG73" s="68"/>
      <c r="AH73" t="s" s="70">
        <v>870</v>
      </c>
      <c r="AI73" t="s" s="61">
        <v>877</v>
      </c>
      <c r="AJ73" s="71"/>
      <c r="AK73" s="68"/>
      <c r="AL73" s="68"/>
      <c r="AM73" s="67">
        <v>0</v>
      </c>
      <c r="AN73" s="66">
        <v>1</v>
      </c>
      <c r="AO73" t="s" s="48">
        <v>878</v>
      </c>
      <c r="AP73" s="68"/>
      <c r="AQ73" s="68"/>
      <c r="AR73" s="68"/>
      <c r="AS73" s="68"/>
    </row>
    <row r="74" ht="17" customHeight="1">
      <c r="A74" s="41">
        <v>1992</v>
      </c>
      <c r="B74" s="42">
        <v>10</v>
      </c>
      <c r="C74" s="42">
        <v>15</v>
      </c>
      <c r="D74" t="s" s="43">
        <v>92</v>
      </c>
      <c r="E74" t="s" s="43">
        <v>879</v>
      </c>
      <c r="F74" t="s" s="43">
        <v>880</v>
      </c>
      <c r="G74" s="44">
        <v>50</v>
      </c>
      <c r="H74" s="45">
        <v>4</v>
      </c>
      <c r="I74" s="45">
        <v>4</v>
      </c>
      <c r="J74" s="45">
        <v>0</v>
      </c>
      <c r="K74" s="46"/>
      <c r="L74" s="46"/>
      <c r="M74" s="46"/>
      <c r="N74" s="46"/>
      <c r="O74" s="46"/>
      <c r="P74" s="46"/>
      <c r="Q74" s="46"/>
      <c r="R74" s="45">
        <v>4</v>
      </c>
      <c r="S74" s="47">
        <v>1</v>
      </c>
      <c r="T74" s="59">
        <v>0</v>
      </c>
      <c r="U74" s="2"/>
      <c r="V74" s="45">
        <v>0</v>
      </c>
      <c r="W74" s="44">
        <f>IF(L74=1,IF(M74=1,1,0),0)</f>
        <v>0</v>
      </c>
      <c r="X74" s="44">
        <f>IF(L74=1,IF(V74=1,1,0),0)</f>
        <v>0</v>
      </c>
      <c r="Y74" s="44">
        <f>IF(L74=1,IF(M74=1,IF(V74=1,1,0),0),0)</f>
        <v>0</v>
      </c>
      <c r="Z74" s="47">
        <v>0</v>
      </c>
      <c r="AA74" s="46"/>
      <c r="AB74" s="46"/>
      <c r="AC74" s="46"/>
      <c r="AD74" s="46"/>
      <c r="AE74" s="46"/>
      <c r="AF74" s="46"/>
      <c r="AG74" s="46"/>
      <c r="AH74" t="s" s="60">
        <v>870</v>
      </c>
      <c r="AI74" t="s" s="61">
        <v>881</v>
      </c>
      <c r="AJ74" s="62"/>
      <c r="AK74" s="46"/>
      <c r="AL74" s="49"/>
      <c r="AM74" s="59">
        <v>0</v>
      </c>
      <c r="AN74" s="44"/>
      <c r="AO74" t="s" s="6">
        <v>664</v>
      </c>
      <c r="AP74" s="46"/>
      <c r="AQ74" s="46"/>
      <c r="AR74" s="46"/>
      <c r="AS74" s="46"/>
    </row>
    <row r="75" ht="17" customHeight="1">
      <c r="A75" s="41">
        <v>1992</v>
      </c>
      <c r="B75" s="42">
        <v>5</v>
      </c>
      <c r="C75" s="42">
        <v>1</v>
      </c>
      <c r="D75" t="s" s="43">
        <v>20</v>
      </c>
      <c r="E75" t="s" s="43">
        <v>882</v>
      </c>
      <c r="F75" t="s" s="43">
        <v>883</v>
      </c>
      <c r="G75" s="44">
        <v>20</v>
      </c>
      <c r="H75" s="45">
        <v>4</v>
      </c>
      <c r="I75" s="45">
        <v>4</v>
      </c>
      <c r="J75" s="45">
        <v>10</v>
      </c>
      <c r="K75" s="46"/>
      <c r="L75" s="46"/>
      <c r="M75" s="46"/>
      <c r="N75" s="46"/>
      <c r="O75" s="46"/>
      <c r="P75" s="46"/>
      <c r="Q75" s="46"/>
      <c r="R75" s="45">
        <v>4</v>
      </c>
      <c r="S75" s="47">
        <v>0</v>
      </c>
      <c r="T75" s="59">
        <v>0</v>
      </c>
      <c r="U75" s="2"/>
      <c r="V75" s="45">
        <v>1</v>
      </c>
      <c r="W75" s="44">
        <f>IF(L75=1,IF(M75=1,1,0),0)</f>
        <v>0</v>
      </c>
      <c r="X75" s="44">
        <f>IF(L75=1,IF(V75=1,1,0),0)</f>
        <v>0</v>
      </c>
      <c r="Y75" s="44">
        <f>IF(L75=1,IF(M75=1,IF(V75=1,1,0),0),0)</f>
        <v>0</v>
      </c>
      <c r="Z75" s="47">
        <v>0</v>
      </c>
      <c r="AA75" s="46"/>
      <c r="AB75" s="46"/>
      <c r="AC75" s="46"/>
      <c r="AD75" s="46"/>
      <c r="AE75" s="46"/>
      <c r="AF75" s="46"/>
      <c r="AG75" s="46"/>
      <c r="AH75" t="s" s="60">
        <v>690</v>
      </c>
      <c r="AI75" t="s" s="61">
        <v>884</v>
      </c>
      <c r="AJ75" s="62"/>
      <c r="AK75" s="46"/>
      <c r="AL75" s="49"/>
      <c r="AM75" s="59">
        <v>0</v>
      </c>
      <c r="AN75" s="44"/>
      <c r="AO75" t="s" s="6">
        <v>885</v>
      </c>
      <c r="AP75" s="46"/>
      <c r="AQ75" s="46"/>
      <c r="AR75" s="46"/>
      <c r="AS75" s="46"/>
    </row>
    <row r="76" ht="17" customHeight="1">
      <c r="A76" s="41">
        <v>1991</v>
      </c>
      <c r="B76" s="42">
        <v>11</v>
      </c>
      <c r="C76" s="42">
        <v>14</v>
      </c>
      <c r="D76" t="s" s="43">
        <v>23</v>
      </c>
      <c r="E76" t="s" s="43">
        <v>886</v>
      </c>
      <c r="F76" t="s" s="43">
        <v>887</v>
      </c>
      <c r="G76" s="44">
        <v>31</v>
      </c>
      <c r="H76" s="45">
        <v>4</v>
      </c>
      <c r="I76" s="45">
        <v>4</v>
      </c>
      <c r="J76" s="45">
        <v>5</v>
      </c>
      <c r="K76" s="46"/>
      <c r="L76" s="46"/>
      <c r="M76" s="46"/>
      <c r="N76" s="46"/>
      <c r="O76" s="46"/>
      <c r="P76" s="46"/>
      <c r="Q76" s="46"/>
      <c r="R76" s="45">
        <v>4</v>
      </c>
      <c r="S76" s="47">
        <v>0</v>
      </c>
      <c r="T76" s="59">
        <v>1</v>
      </c>
      <c r="U76" s="44">
        <v>0</v>
      </c>
      <c r="V76" s="45">
        <v>0</v>
      </c>
      <c r="W76" s="44">
        <f>IF(L76=1,IF(M76=1,1,0),0)</f>
        <v>0</v>
      </c>
      <c r="X76" s="44">
        <f>IF(L76=1,IF(V76=1,1,0),0)</f>
        <v>0</v>
      </c>
      <c r="Y76" s="44">
        <f>IF(L76=1,IF(M76=1,IF(V76=1,1,0),0),0)</f>
        <v>0</v>
      </c>
      <c r="Z76" s="47">
        <v>0</v>
      </c>
      <c r="AA76" s="46"/>
      <c r="AB76" s="46"/>
      <c r="AC76" s="46"/>
      <c r="AD76" s="46"/>
      <c r="AE76" s="46"/>
      <c r="AF76" s="46"/>
      <c r="AG76" s="46"/>
      <c r="AH76" t="s" s="60">
        <v>729</v>
      </c>
      <c r="AI76" t="s" s="61">
        <v>888</v>
      </c>
      <c r="AJ76" s="62"/>
      <c r="AK76" s="46"/>
      <c r="AL76" s="49"/>
      <c r="AM76" s="59">
        <v>1</v>
      </c>
      <c r="AN76" s="44">
        <v>0</v>
      </c>
      <c r="AO76" t="s" s="6">
        <v>889</v>
      </c>
      <c r="AP76" s="46"/>
      <c r="AQ76" s="46"/>
      <c r="AR76" s="46"/>
      <c r="AS76" s="46"/>
    </row>
    <row r="77" ht="17" customHeight="1">
      <c r="A77" s="41">
        <v>1991</v>
      </c>
      <c r="B77" s="42">
        <v>11</v>
      </c>
      <c r="C77" s="42">
        <v>1</v>
      </c>
      <c r="D77" t="s" s="43">
        <v>43</v>
      </c>
      <c r="E77" t="s" s="43">
        <v>890</v>
      </c>
      <c r="F77" t="s" s="43">
        <v>891</v>
      </c>
      <c r="G77" s="44">
        <v>28</v>
      </c>
      <c r="H77" s="45">
        <v>5</v>
      </c>
      <c r="I77" s="45">
        <v>5</v>
      </c>
      <c r="J77" s="45">
        <v>1</v>
      </c>
      <c r="K77" s="46"/>
      <c r="L77" s="46"/>
      <c r="M77" s="46"/>
      <c r="N77" s="46"/>
      <c r="O77" s="46"/>
      <c r="P77" s="46"/>
      <c r="Q77" s="46"/>
      <c r="R77" s="45">
        <v>5</v>
      </c>
      <c r="S77" s="47">
        <v>1</v>
      </c>
      <c r="T77" s="59">
        <v>0</v>
      </c>
      <c r="U77" s="2"/>
      <c r="V77" s="45">
        <v>0</v>
      </c>
      <c r="W77" s="44">
        <f>IF(L77=1,IF(M77=1,1,0),0)</f>
        <v>0</v>
      </c>
      <c r="X77" s="44">
        <f>IF(L77=1,IF(V77=1,1,0),0)</f>
        <v>0</v>
      </c>
      <c r="Y77" s="44">
        <f>IF(L77=1,IF(M77=1,IF(V77=1,1,0),0),0)</f>
        <v>0</v>
      </c>
      <c r="Z77" s="47">
        <v>0</v>
      </c>
      <c r="AA77" s="46"/>
      <c r="AB77" s="46"/>
      <c r="AC77" s="46"/>
      <c r="AD77" s="46"/>
      <c r="AE77" s="46"/>
      <c r="AF77" s="46"/>
      <c r="AG77" s="46"/>
      <c r="AH77" t="s" s="60">
        <v>690</v>
      </c>
      <c r="AI77" t="s" s="61">
        <v>892</v>
      </c>
      <c r="AJ77" s="62"/>
      <c r="AK77" s="46"/>
      <c r="AL77" s="49"/>
      <c r="AM77" s="59">
        <v>0</v>
      </c>
      <c r="AN77" s="44"/>
      <c r="AO77" t="s" s="6">
        <v>893</v>
      </c>
      <c r="AP77" s="46"/>
      <c r="AQ77" s="46"/>
      <c r="AR77" s="46"/>
      <c r="AS77" s="46"/>
    </row>
    <row r="78" ht="17" customHeight="1">
      <c r="A78" s="41">
        <v>1991</v>
      </c>
      <c r="B78" s="42">
        <v>10</v>
      </c>
      <c r="C78" s="42">
        <v>16</v>
      </c>
      <c r="D78" t="s" s="43">
        <v>70</v>
      </c>
      <c r="E78" t="s" s="43">
        <v>69</v>
      </c>
      <c r="F78" t="s" s="43">
        <v>894</v>
      </c>
      <c r="G78" s="44">
        <v>35</v>
      </c>
      <c r="H78" s="45">
        <v>23</v>
      </c>
      <c r="I78" s="45">
        <v>23</v>
      </c>
      <c r="J78" s="45">
        <v>20</v>
      </c>
      <c r="K78" s="46"/>
      <c r="L78" s="46"/>
      <c r="M78" s="46"/>
      <c r="N78" s="46"/>
      <c r="O78" s="46"/>
      <c r="P78" s="46"/>
      <c r="Q78" s="46"/>
      <c r="R78" s="45">
        <v>23</v>
      </c>
      <c r="S78" s="47">
        <v>1</v>
      </c>
      <c r="T78" s="59">
        <v>0</v>
      </c>
      <c r="U78" s="2"/>
      <c r="V78" s="45">
        <v>0</v>
      </c>
      <c r="W78" s="44">
        <f>IF(L78=1,IF(M78=1,1,0),0)</f>
        <v>0</v>
      </c>
      <c r="X78" s="44">
        <f>IF(L78=1,IF(V78=1,1,0),0)</f>
        <v>0</v>
      </c>
      <c r="Y78" s="44">
        <f>IF(L78=1,IF(M78=1,IF(V78=1,1,0),0),0)</f>
        <v>0</v>
      </c>
      <c r="Z78" s="47">
        <v>0</v>
      </c>
      <c r="AA78" s="46"/>
      <c r="AB78" s="46"/>
      <c r="AC78" s="46"/>
      <c r="AD78" s="46"/>
      <c r="AE78" s="46"/>
      <c r="AF78" s="46"/>
      <c r="AG78" s="46"/>
      <c r="AH78" t="s" s="60">
        <v>870</v>
      </c>
      <c r="AI78" t="s" s="61">
        <v>895</v>
      </c>
      <c r="AJ78" s="62"/>
      <c r="AK78" s="46"/>
      <c r="AL78" s="49"/>
      <c r="AM78" s="59">
        <v>0</v>
      </c>
      <c r="AN78" s="44"/>
      <c r="AO78" t="s" s="6">
        <v>896</v>
      </c>
      <c r="AP78" s="46"/>
      <c r="AQ78" s="46"/>
      <c r="AR78" s="46"/>
      <c r="AS78" s="46"/>
    </row>
    <row r="79" ht="17" customHeight="1">
      <c r="A79" s="41">
        <v>1991</v>
      </c>
      <c r="B79" s="42">
        <v>8</v>
      </c>
      <c r="C79" s="42">
        <v>9</v>
      </c>
      <c r="D79" t="s" s="43">
        <v>65</v>
      </c>
      <c r="E79" t="s" s="43">
        <v>64</v>
      </c>
      <c r="F79" t="s" s="43">
        <v>66</v>
      </c>
      <c r="G79" t="s" s="72">
        <v>897</v>
      </c>
      <c r="H79" s="45">
        <v>9</v>
      </c>
      <c r="I79" s="45">
        <v>9</v>
      </c>
      <c r="J79" s="45">
        <v>0</v>
      </c>
      <c r="K79" s="46"/>
      <c r="L79" s="46"/>
      <c r="M79" s="46"/>
      <c r="N79" s="46"/>
      <c r="O79" s="46"/>
      <c r="P79" s="46"/>
      <c r="Q79" s="46"/>
      <c r="R79" s="45">
        <v>9</v>
      </c>
      <c r="S79" s="47">
        <v>0</v>
      </c>
      <c r="T79" s="59">
        <v>1</v>
      </c>
      <c r="U79" s="2"/>
      <c r="V79" s="45">
        <v>1</v>
      </c>
      <c r="W79" s="44">
        <f>IF(L79=1,IF(M79=1,1,0),0)</f>
        <v>0</v>
      </c>
      <c r="X79" s="44">
        <f>IF(L79=1,IF(V79=1,1,0),0)</f>
        <v>0</v>
      </c>
      <c r="Y79" s="44">
        <f>IF(L79=1,IF(M79=1,IF(V79=1,1,0),0),0)</f>
        <v>0</v>
      </c>
      <c r="Z79" s="47">
        <v>0</v>
      </c>
      <c r="AA79" s="46"/>
      <c r="AB79" s="46"/>
      <c r="AC79" s="46"/>
      <c r="AD79" s="46"/>
      <c r="AE79" s="46"/>
      <c r="AF79" s="46"/>
      <c r="AG79" s="46"/>
      <c r="AH79" t="s" s="60">
        <v>898</v>
      </c>
      <c r="AI79" t="s" s="61">
        <v>899</v>
      </c>
      <c r="AJ79" s="62"/>
      <c r="AK79" s="46"/>
      <c r="AL79" s="49"/>
      <c r="AM79" s="59">
        <v>1</v>
      </c>
      <c r="AN79" s="44"/>
      <c r="AO79" t="s" s="43">
        <v>900</v>
      </c>
      <c r="AP79" s="46"/>
      <c r="AQ79" s="46"/>
      <c r="AR79" s="46"/>
      <c r="AS79" s="46"/>
    </row>
    <row r="80" ht="18" customHeight="1">
      <c r="A80" s="73">
        <v>1990</v>
      </c>
      <c r="B80" s="74">
        <v>6</v>
      </c>
      <c r="C80" s="74">
        <v>18</v>
      </c>
      <c r="D80" t="s" s="75">
        <v>28</v>
      </c>
      <c r="E80" t="s" s="75">
        <v>55</v>
      </c>
      <c r="F80" t="s" s="75">
        <v>901</v>
      </c>
      <c r="G80" s="76">
        <v>42</v>
      </c>
      <c r="H80" s="77">
        <v>8</v>
      </c>
      <c r="I80" s="77">
        <v>8</v>
      </c>
      <c r="J80" s="77">
        <v>4</v>
      </c>
      <c r="K80" s="46"/>
      <c r="L80" s="46"/>
      <c r="M80" s="46"/>
      <c r="N80" s="46"/>
      <c r="O80" s="46"/>
      <c r="P80" s="46"/>
      <c r="Q80" s="46"/>
      <c r="R80" s="77">
        <v>9</v>
      </c>
      <c r="S80" s="78">
        <v>1</v>
      </c>
      <c r="T80" s="76">
        <v>1</v>
      </c>
      <c r="U80" s="76"/>
      <c r="V80" s="77">
        <v>0</v>
      </c>
      <c r="W80" s="76">
        <f>IF(L80=1,IF(M80=1,1,0),0)</f>
        <v>0</v>
      </c>
      <c r="X80" s="76">
        <f>IF(L80=1,IF(V80=1,1,0),0)</f>
        <v>0</v>
      </c>
      <c r="Y80" s="76">
        <f>IF(L80=1,IF(M80=1,IF(V80=1,1,0),0),0)</f>
        <v>0</v>
      </c>
      <c r="Z80" s="78">
        <v>0</v>
      </c>
      <c r="AA80" s="46"/>
      <c r="AB80" s="46"/>
      <c r="AC80" s="46"/>
      <c r="AD80" s="46"/>
      <c r="AE80" s="46"/>
      <c r="AF80" s="46"/>
      <c r="AG80" s="46"/>
      <c r="AH80" t="s" s="79">
        <v>870</v>
      </c>
      <c r="AI80" t="s" s="80">
        <v>902</v>
      </c>
      <c r="AJ80" s="62"/>
      <c r="AK80" s="46"/>
      <c r="AL80" s="2"/>
      <c r="AM80" s="76">
        <v>1</v>
      </c>
      <c r="AN80" s="76"/>
      <c r="AO80" t="s" s="81">
        <v>903</v>
      </c>
      <c r="AP80" s="46"/>
      <c r="AQ80" s="46"/>
      <c r="AR80" s="46"/>
      <c r="AS80" s="46"/>
    </row>
    <row r="81" ht="16.6" customHeight="1">
      <c r="A81" s="63">
        <v>1989</v>
      </c>
      <c r="B81" s="64">
        <v>9</v>
      </c>
      <c r="C81" s="64">
        <v>14</v>
      </c>
      <c r="D81" t="s" s="65">
        <v>51</v>
      </c>
      <c r="E81" t="s" s="65">
        <v>904</v>
      </c>
      <c r="F81" t="s" s="65">
        <v>905</v>
      </c>
      <c r="G81" s="66">
        <v>47</v>
      </c>
      <c r="H81" s="67">
        <v>8</v>
      </c>
      <c r="I81" s="67">
        <v>8</v>
      </c>
      <c r="J81" s="67">
        <v>12</v>
      </c>
      <c r="K81" s="68"/>
      <c r="L81" s="68"/>
      <c r="M81" s="68"/>
      <c r="N81" s="68"/>
      <c r="O81" s="68"/>
      <c r="P81" s="68"/>
      <c r="Q81" s="68"/>
      <c r="R81" s="67">
        <v>8</v>
      </c>
      <c r="S81" s="69">
        <v>1</v>
      </c>
      <c r="T81" s="67">
        <v>1</v>
      </c>
      <c r="U81" s="66">
        <v>1</v>
      </c>
      <c r="V81" s="67">
        <v>0</v>
      </c>
      <c r="W81" s="66">
        <f>IF(L81=1,IF(M81=1,1,0),0)</f>
        <v>0</v>
      </c>
      <c r="X81" s="66">
        <f>IF(L81=1,IF(V81=1,1,0),0)</f>
        <v>0</v>
      </c>
      <c r="Y81" s="66">
        <f>IF(L81=1,IF(M81=1,IF(V81=1,1,0),0),0)</f>
        <v>0</v>
      </c>
      <c r="Z81" s="69">
        <v>0</v>
      </c>
      <c r="AA81" s="68"/>
      <c r="AB81" s="68"/>
      <c r="AC81" s="68"/>
      <c r="AD81" s="68"/>
      <c r="AE81" s="68"/>
      <c r="AF81" s="68"/>
      <c r="AG81" s="68"/>
      <c r="AH81" t="s" s="70">
        <v>729</v>
      </c>
      <c r="AI81" t="s" s="61">
        <v>906</v>
      </c>
      <c r="AJ81" s="71"/>
      <c r="AK81" s="68"/>
      <c r="AL81" s="68"/>
      <c r="AM81" s="67">
        <v>1</v>
      </c>
      <c r="AN81" s="66">
        <v>1</v>
      </c>
      <c r="AO81" t="s" s="48">
        <v>907</v>
      </c>
      <c r="AP81" s="68"/>
      <c r="AQ81" s="68"/>
      <c r="AR81" s="68"/>
      <c r="AS81" s="68"/>
    </row>
    <row r="82" ht="16.6" customHeight="1">
      <c r="A82" s="63">
        <v>1989</v>
      </c>
      <c r="B82" s="64">
        <v>1</v>
      </c>
      <c r="C82" s="64">
        <v>17</v>
      </c>
      <c r="D82" t="s" s="65">
        <v>20</v>
      </c>
      <c r="E82" t="s" s="65">
        <v>908</v>
      </c>
      <c r="F82" t="s" s="65">
        <v>909</v>
      </c>
      <c r="G82" s="66">
        <v>26</v>
      </c>
      <c r="H82" s="67">
        <v>5</v>
      </c>
      <c r="I82" s="67">
        <v>5</v>
      </c>
      <c r="J82" s="67">
        <v>30</v>
      </c>
      <c r="K82" s="68"/>
      <c r="L82" s="68"/>
      <c r="M82" s="68"/>
      <c r="N82" s="68"/>
      <c r="O82" s="68"/>
      <c r="P82" s="68"/>
      <c r="Q82" s="68"/>
      <c r="R82" s="67">
        <v>5</v>
      </c>
      <c r="S82" s="69">
        <v>1</v>
      </c>
      <c r="T82" s="67">
        <v>1</v>
      </c>
      <c r="U82" s="66">
        <v>1</v>
      </c>
      <c r="V82" s="67">
        <v>0</v>
      </c>
      <c r="W82" s="66">
        <f>IF(L82=1,IF(M82=1,1,0),0)</f>
        <v>0</v>
      </c>
      <c r="X82" s="66">
        <f>IF(L82=1,IF(V82=1,1,0),0)</f>
        <v>0</v>
      </c>
      <c r="Y82" s="66">
        <f>IF(L82=1,IF(M82=1,IF(V82=1,1,0),0),0)</f>
        <v>0</v>
      </c>
      <c r="Z82" s="69">
        <v>0</v>
      </c>
      <c r="AA82" s="68"/>
      <c r="AB82" s="68"/>
      <c r="AC82" s="68"/>
      <c r="AD82" s="68"/>
      <c r="AE82" s="68"/>
      <c r="AF82" s="68"/>
      <c r="AG82" s="68"/>
      <c r="AH82" t="s" s="70">
        <v>690</v>
      </c>
      <c r="AI82" t="s" s="61">
        <v>910</v>
      </c>
      <c r="AJ82" s="71"/>
      <c r="AK82" s="68"/>
      <c r="AL82" s="68"/>
      <c r="AM82" s="67">
        <v>1</v>
      </c>
      <c r="AN82" s="66">
        <v>1</v>
      </c>
      <c r="AO82" t="s" s="48">
        <v>911</v>
      </c>
      <c r="AP82" s="68"/>
      <c r="AQ82" s="68"/>
      <c r="AR82" s="68"/>
      <c r="AS82" s="68"/>
    </row>
    <row r="83" ht="17" customHeight="1">
      <c r="A83" s="41">
        <v>1988</v>
      </c>
      <c r="B83" s="42">
        <v>7</v>
      </c>
      <c r="C83" s="42">
        <v>17</v>
      </c>
      <c r="D83" t="s" s="43">
        <v>656</v>
      </c>
      <c r="E83" t="s" s="43">
        <v>912</v>
      </c>
      <c r="F83" t="s" s="82">
        <v>913</v>
      </c>
      <c r="G83" s="44">
        <v>24</v>
      </c>
      <c r="H83" s="45">
        <v>4</v>
      </c>
      <c r="I83" s="45">
        <v>4</v>
      </c>
      <c r="J83" s="45">
        <v>5</v>
      </c>
      <c r="K83" s="46"/>
      <c r="L83" s="46"/>
      <c r="M83" s="46"/>
      <c r="N83" s="46"/>
      <c r="O83" s="46"/>
      <c r="P83" s="46"/>
      <c r="Q83" s="46"/>
      <c r="R83" s="45">
        <v>4</v>
      </c>
      <c r="S83" s="47">
        <v>0</v>
      </c>
      <c r="T83" s="59">
        <v>1</v>
      </c>
      <c r="U83" s="2"/>
      <c r="V83" s="45">
        <v>0</v>
      </c>
      <c r="W83" s="44">
        <f>IF(L83=1,IF(M83=1,1,0),0)</f>
        <v>0</v>
      </c>
      <c r="X83" s="44">
        <f>IF(L83=1,IF(V83=1,1,0),0)</f>
        <v>0</v>
      </c>
      <c r="Y83" s="44">
        <f>IF(L83=1,IF(M83=1,IF(V83=1,1,0),0),0)</f>
        <v>0</v>
      </c>
      <c r="Z83" s="47">
        <v>0</v>
      </c>
      <c r="AA83" s="46"/>
      <c r="AB83" s="46"/>
      <c r="AC83" s="46"/>
      <c r="AD83" s="46"/>
      <c r="AE83" s="46"/>
      <c r="AF83" s="46"/>
      <c r="AG83" s="46"/>
      <c r="AH83" t="s" s="60">
        <v>870</v>
      </c>
      <c r="AI83" t="s" s="61">
        <v>914</v>
      </c>
      <c r="AJ83" s="62"/>
      <c r="AK83" s="46"/>
      <c r="AL83" s="49"/>
      <c r="AM83" s="59">
        <v>1</v>
      </c>
      <c r="AN83" s="44"/>
      <c r="AO83" t="s" s="6">
        <v>915</v>
      </c>
      <c r="AP83" s="46"/>
      <c r="AQ83" s="46"/>
      <c r="AR83" s="46"/>
      <c r="AS83" s="46"/>
    </row>
    <row r="84" ht="17" customHeight="1">
      <c r="A84" s="41">
        <v>1988</v>
      </c>
      <c r="B84" s="42">
        <v>2</v>
      </c>
      <c r="C84" s="42">
        <v>16</v>
      </c>
      <c r="D84" t="s" s="43">
        <v>20</v>
      </c>
      <c r="E84" t="s" s="43">
        <v>47</v>
      </c>
      <c r="F84" t="s" s="43">
        <v>916</v>
      </c>
      <c r="G84" s="44">
        <v>39</v>
      </c>
      <c r="H84" s="45">
        <v>7</v>
      </c>
      <c r="I84" s="45">
        <v>7</v>
      </c>
      <c r="J84" s="45">
        <v>4</v>
      </c>
      <c r="K84" s="46"/>
      <c r="L84" s="46"/>
      <c r="M84" s="46"/>
      <c r="N84" s="46"/>
      <c r="O84" s="46"/>
      <c r="P84" s="46"/>
      <c r="Q84" s="46"/>
      <c r="R84" s="45">
        <v>7</v>
      </c>
      <c r="S84" s="47">
        <v>1</v>
      </c>
      <c r="T84" s="59">
        <v>0</v>
      </c>
      <c r="U84" s="2"/>
      <c r="V84" s="45">
        <v>0</v>
      </c>
      <c r="W84" s="44">
        <f>IF(L84=1,IF(M84=1,1,0),0)</f>
        <v>0</v>
      </c>
      <c r="X84" s="44">
        <f>IF(L84=1,IF(V84=1,1,0),0)</f>
        <v>0</v>
      </c>
      <c r="Y84" s="44">
        <f>IF(L84=1,IF(M84=1,IF(V84=1,1,0),0),0)</f>
        <v>0</v>
      </c>
      <c r="Z84" s="47">
        <v>0</v>
      </c>
      <c r="AA84" s="46"/>
      <c r="AB84" s="46"/>
      <c r="AC84" s="46"/>
      <c r="AD84" s="46"/>
      <c r="AE84" s="46"/>
      <c r="AF84" s="46"/>
      <c r="AG84" s="46"/>
      <c r="AH84" t="s" s="60">
        <v>729</v>
      </c>
      <c r="AI84" t="s" s="61">
        <v>917</v>
      </c>
      <c r="AJ84" s="62"/>
      <c r="AK84" s="46"/>
      <c r="AL84" s="49"/>
      <c r="AM84" s="59">
        <v>0</v>
      </c>
      <c r="AN84" s="44"/>
      <c r="AO84" t="s" s="6">
        <v>918</v>
      </c>
      <c r="AP84" s="46"/>
      <c r="AQ84" s="46"/>
      <c r="AR84" s="46"/>
      <c r="AS84" s="46"/>
    </row>
    <row r="85" ht="17" customHeight="1">
      <c r="A85" s="41">
        <v>1987</v>
      </c>
      <c r="B85" s="42">
        <v>4</v>
      </c>
      <c r="C85" s="42">
        <v>23</v>
      </c>
      <c r="D85" t="s" s="43">
        <v>28</v>
      </c>
      <c r="E85" t="s" s="43">
        <v>27</v>
      </c>
      <c r="F85" t="s" s="43">
        <v>919</v>
      </c>
      <c r="G85" s="44">
        <v>59</v>
      </c>
      <c r="H85" s="45">
        <v>6</v>
      </c>
      <c r="I85" s="45">
        <v>6</v>
      </c>
      <c r="J85" s="45">
        <v>14</v>
      </c>
      <c r="K85" s="46"/>
      <c r="L85" s="46"/>
      <c r="M85" s="46"/>
      <c r="N85" s="46"/>
      <c r="O85" s="46"/>
      <c r="P85" s="46"/>
      <c r="Q85" s="46"/>
      <c r="R85" s="45">
        <v>6</v>
      </c>
      <c r="S85" s="47">
        <v>1</v>
      </c>
      <c r="T85" s="59">
        <v>1</v>
      </c>
      <c r="U85" s="2"/>
      <c r="V85" s="45">
        <v>1</v>
      </c>
      <c r="W85" s="44">
        <v>0</v>
      </c>
      <c r="X85" s="44">
        <v>0</v>
      </c>
      <c r="Y85" s="44">
        <f>IF(L85=1,IF(M85=1,IF(V85=1,1,0),0),0)</f>
        <v>0</v>
      </c>
      <c r="Z85" s="47">
        <v>0</v>
      </c>
      <c r="AA85" s="46"/>
      <c r="AB85" s="46"/>
      <c r="AC85" s="46"/>
      <c r="AD85" s="46"/>
      <c r="AE85" s="46"/>
      <c r="AF85" s="46"/>
      <c r="AG85" s="46"/>
      <c r="AH85" t="s" s="60">
        <v>870</v>
      </c>
      <c r="AI85" t="s" s="61">
        <v>920</v>
      </c>
      <c r="AJ85" s="62"/>
      <c r="AK85" s="46"/>
      <c r="AL85" s="49"/>
      <c r="AM85" s="59">
        <v>1</v>
      </c>
      <c r="AN85" s="44"/>
      <c r="AO85" t="s" s="6">
        <v>921</v>
      </c>
      <c r="AP85" s="46"/>
      <c r="AQ85" s="46"/>
      <c r="AR85" s="46"/>
      <c r="AS85" s="46"/>
    </row>
    <row r="86" ht="17" customHeight="1">
      <c r="A86" s="41">
        <v>1986</v>
      </c>
      <c r="B86" s="42">
        <v>8</v>
      </c>
      <c r="C86" s="42">
        <v>20</v>
      </c>
      <c r="D86" t="s" s="43">
        <v>15</v>
      </c>
      <c r="E86" t="s" s="43">
        <v>14</v>
      </c>
      <c r="F86" t="s" s="43">
        <v>922</v>
      </c>
      <c r="G86" s="44">
        <v>44</v>
      </c>
      <c r="H86" s="45">
        <v>14</v>
      </c>
      <c r="I86" s="45">
        <v>14</v>
      </c>
      <c r="J86" s="45">
        <v>6</v>
      </c>
      <c r="K86" s="46"/>
      <c r="L86" s="46"/>
      <c r="M86" s="46"/>
      <c r="N86" s="46"/>
      <c r="O86" s="46"/>
      <c r="P86" s="46"/>
      <c r="Q86" s="46"/>
      <c r="R86" s="45">
        <v>14</v>
      </c>
      <c r="S86" s="47">
        <v>1</v>
      </c>
      <c r="T86" s="59">
        <v>0</v>
      </c>
      <c r="U86" s="2"/>
      <c r="V86" s="45">
        <v>0</v>
      </c>
      <c r="W86" s="44">
        <f>IF(L86=1,IF(M86=1,1,0),0)</f>
        <v>0</v>
      </c>
      <c r="X86" s="44">
        <f>IF(L86=1,IF(V86=1,1,0),0)</f>
        <v>0</v>
      </c>
      <c r="Y86" s="44">
        <f>IF(L86=1,IF(M86=1,IF(V86=1,1,0),0),0)</f>
        <v>0</v>
      </c>
      <c r="Z86" s="47">
        <v>0</v>
      </c>
      <c r="AA86" s="46"/>
      <c r="AB86" s="46"/>
      <c r="AC86" s="46"/>
      <c r="AD86" s="46"/>
      <c r="AE86" s="46"/>
      <c r="AF86" s="46"/>
      <c r="AG86" s="46"/>
      <c r="AH86" t="s" s="60">
        <v>729</v>
      </c>
      <c r="AI86" t="s" s="61">
        <v>923</v>
      </c>
      <c r="AJ86" s="62"/>
      <c r="AK86" s="46"/>
      <c r="AL86" s="49"/>
      <c r="AM86" s="59">
        <v>0</v>
      </c>
      <c r="AN86" s="44"/>
      <c r="AO86" t="s" s="6">
        <v>924</v>
      </c>
      <c r="AP86" s="46"/>
      <c r="AQ86" s="46"/>
      <c r="AR86" s="46"/>
      <c r="AS86" s="46"/>
    </row>
    <row r="87" ht="16.6" customHeight="1">
      <c r="A87" s="63">
        <v>1984</v>
      </c>
      <c r="B87" s="64">
        <v>7</v>
      </c>
      <c r="C87" s="64">
        <v>18</v>
      </c>
      <c r="D87" t="s" s="65">
        <v>20</v>
      </c>
      <c r="E87" t="s" s="65">
        <v>925</v>
      </c>
      <c r="F87" t="s" s="65">
        <v>926</v>
      </c>
      <c r="G87" s="66">
        <v>41</v>
      </c>
      <c r="H87" s="67">
        <v>21</v>
      </c>
      <c r="I87" s="67">
        <v>21</v>
      </c>
      <c r="J87" s="67">
        <v>19</v>
      </c>
      <c r="K87" s="68"/>
      <c r="L87" s="68"/>
      <c r="M87" s="68"/>
      <c r="N87" s="68"/>
      <c r="O87" s="68"/>
      <c r="P87" s="68"/>
      <c r="Q87" s="68"/>
      <c r="R87" s="67">
        <v>21</v>
      </c>
      <c r="S87" s="69">
        <v>1</v>
      </c>
      <c r="T87" s="67">
        <v>1</v>
      </c>
      <c r="U87" s="66">
        <v>1</v>
      </c>
      <c r="V87" s="67">
        <v>0</v>
      </c>
      <c r="W87" s="66">
        <f>IF(L87=1,IF(M87=1,1,0),0)</f>
        <v>0</v>
      </c>
      <c r="X87" s="66">
        <f>IF(L87=1,IF(V87=1,1,0),0)</f>
        <v>0</v>
      </c>
      <c r="Y87" s="66">
        <f>IF(L87=1,IF(M87=1,IF(V87=1,1,0),0),0)</f>
        <v>0</v>
      </c>
      <c r="Z87" s="69">
        <v>0</v>
      </c>
      <c r="AA87" s="68"/>
      <c r="AB87" s="68"/>
      <c r="AC87" s="68"/>
      <c r="AD87" s="68"/>
      <c r="AE87" s="68"/>
      <c r="AF87" s="68"/>
      <c r="AG87" s="68"/>
      <c r="AH87" t="s" s="70">
        <v>870</v>
      </c>
      <c r="AI87" t="s" s="61">
        <v>927</v>
      </c>
      <c r="AJ87" s="71"/>
      <c r="AK87" s="68"/>
      <c r="AL87" s="68"/>
      <c r="AM87" s="67">
        <v>1</v>
      </c>
      <c r="AN87" s="66">
        <v>1</v>
      </c>
      <c r="AO87" t="s" s="48">
        <v>928</v>
      </c>
      <c r="AP87" s="68"/>
      <c r="AQ87" s="68"/>
      <c r="AR87" s="68"/>
      <c r="AS87" s="68"/>
    </row>
    <row r="88" ht="17" customHeight="1">
      <c r="A88" s="41">
        <v>1984</v>
      </c>
      <c r="B88" s="42">
        <v>6</v>
      </c>
      <c r="C88" s="42">
        <v>29</v>
      </c>
      <c r="D88" t="s" s="43">
        <v>70</v>
      </c>
      <c r="E88" t="s" s="43">
        <v>434</v>
      </c>
      <c r="F88" t="s" s="43">
        <v>929</v>
      </c>
      <c r="G88" s="44">
        <v>39</v>
      </c>
      <c r="H88" s="45">
        <v>6</v>
      </c>
      <c r="I88" s="45">
        <v>6</v>
      </c>
      <c r="J88" s="45">
        <v>1</v>
      </c>
      <c r="K88" s="46"/>
      <c r="L88" s="46"/>
      <c r="M88" s="46"/>
      <c r="N88" s="46"/>
      <c r="O88" s="46"/>
      <c r="P88" s="46"/>
      <c r="Q88" s="46"/>
      <c r="R88" s="45">
        <v>6</v>
      </c>
      <c r="S88" s="47">
        <v>1</v>
      </c>
      <c r="T88" s="59">
        <v>0</v>
      </c>
      <c r="U88" s="2"/>
      <c r="V88" s="45">
        <v>0</v>
      </c>
      <c r="W88" s="44">
        <f>IF(L88=1,IF(M88=1,1,0),0)</f>
        <v>0</v>
      </c>
      <c r="X88" s="44">
        <f>IF(L88=1,IF(V88=1,1,0),0)</f>
        <v>0</v>
      </c>
      <c r="Y88" s="44">
        <f>IF(L88=1,IF(M88=1,IF(V88=1,1,0),0),0)</f>
        <v>0</v>
      </c>
      <c r="Z88" s="47">
        <v>0</v>
      </c>
      <c r="AA88" s="46"/>
      <c r="AB88" s="46"/>
      <c r="AC88" s="46"/>
      <c r="AD88" s="46"/>
      <c r="AE88" s="46"/>
      <c r="AF88" s="46"/>
      <c r="AG88" s="46"/>
      <c r="AH88" t="s" s="60">
        <v>870</v>
      </c>
      <c r="AI88" t="s" s="61">
        <v>930</v>
      </c>
      <c r="AJ88" s="62"/>
      <c r="AK88" s="46"/>
      <c r="AL88" s="49"/>
      <c r="AM88" s="59">
        <v>0</v>
      </c>
      <c r="AN88" s="44"/>
      <c r="AO88" t="s" s="6">
        <v>664</v>
      </c>
      <c r="AP88" s="46"/>
      <c r="AQ88" s="46"/>
      <c r="AR88" s="46"/>
      <c r="AS88" s="46"/>
    </row>
    <row r="89" ht="17" customHeight="1">
      <c r="A89" s="46"/>
      <c r="B89" s="46"/>
      <c r="C89" s="46"/>
      <c r="D89" s="46"/>
      <c r="E89" s="46"/>
      <c r="F89" s="46"/>
      <c r="G89" s="46"/>
      <c r="H89" s="46"/>
      <c r="I89" s="46"/>
      <c r="J89" s="46"/>
      <c r="K89" s="46"/>
      <c r="L89" s="46"/>
      <c r="M89" s="46"/>
      <c r="N89" s="46"/>
      <c r="O89" s="46"/>
      <c r="P89" s="46"/>
      <c r="Q89" s="46"/>
      <c r="R89" s="46"/>
      <c r="S89" s="46"/>
      <c r="T89" s="46"/>
      <c r="U89" s="2"/>
      <c r="V89" s="46"/>
      <c r="W89" s="46"/>
      <c r="X89" s="46"/>
      <c r="Y89" s="46"/>
      <c r="Z89" s="46"/>
      <c r="AA89" s="46"/>
      <c r="AB89" s="46"/>
      <c r="AC89" s="46"/>
      <c r="AD89" s="46"/>
      <c r="AE89" s="46"/>
      <c r="AF89" s="46"/>
      <c r="AG89" s="46"/>
      <c r="AH89" s="46"/>
      <c r="AI89" s="83"/>
      <c r="AJ89" s="46"/>
      <c r="AK89" s="46"/>
      <c r="AL89" s="49"/>
      <c r="AM89" s="46"/>
      <c r="AN89" s="44"/>
      <c r="AO89" s="46"/>
      <c r="AP89" s="46"/>
      <c r="AQ89" s="46"/>
      <c r="AR89" s="46"/>
      <c r="AS89" s="46"/>
    </row>
  </sheetData>
  <hyperlinks>
    <hyperlink ref="AQ17" r:id="rId1" location="" tooltip="" display=""/>
    <hyperlink ref="AQ19" r:id="rId2" location="" tooltip="" display=""/>
    <hyperlink ref="AQ20" r:id="rId3" location="" tooltip="" display=""/>
    <hyperlink ref="AR22" r:id="rId4" location="" tooltip="" display=""/>
    <hyperlink ref="AQ32" r:id="rId5" location="" tooltip="" display=""/>
    <hyperlink ref="AR35" r:id="rId6" location="" tooltip="" display=""/>
    <hyperlink ref="AR36" r:id="rId7" location="" tooltip="" display=""/>
    <hyperlink ref="AR37" r:id="rId8" location="" tooltip="" display=""/>
    <hyperlink ref="AQ39" r:id="rId9" location="" tooltip="" display=""/>
    <hyperlink ref="AQ40" r:id="rId10" location="" tooltip="" display=""/>
    <hyperlink ref="AQ44" r:id="rId11" location="" tooltip="" display=""/>
    <hyperlink ref="AR45" r:id="rId12" location="" tooltip="" display=""/>
    <hyperlink ref="AQ50" r:id="rId13" location="" tooltip="" display=""/>
    <hyperlink ref="AQ59" r:id="rId14" location="" tooltip="" display=""/>
  </hyperlink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dimension ref="A1:AH121"/>
  <sheetViews>
    <sheetView workbookViewId="0" showGridLines="0" defaultGridColor="1"/>
  </sheetViews>
  <sheetFormatPr defaultColWidth="10.7143" defaultRowHeight="15" customHeight="1" outlineLevelRow="0" outlineLevelCol="0"/>
  <cols>
    <col min="1" max="1" width="13.8672" style="84" customWidth="1"/>
    <col min="2" max="2" width="10.7344" style="84" customWidth="1"/>
    <col min="3" max="3" width="10.7344" style="84" customWidth="1"/>
    <col min="4" max="4" width="19" style="84" customWidth="1"/>
    <col min="5" max="5" width="14.2891" style="84" customWidth="1"/>
    <col min="6" max="6" width="11" style="84" customWidth="1"/>
    <col min="7" max="7" width="10.7344" style="84" customWidth="1"/>
    <col min="8" max="8" width="11" style="84" customWidth="1"/>
    <col min="9" max="9" width="11" style="84" customWidth="1"/>
    <col min="10" max="10" width="11" style="84" customWidth="1"/>
    <col min="11" max="11" width="10.7344" style="84" customWidth="1"/>
    <col min="12" max="12" width="10.7344" style="84" customWidth="1"/>
    <col min="13" max="13" width="42.7344" style="84" customWidth="1"/>
    <col min="14" max="14" width="19.2891" style="84" customWidth="1"/>
    <col min="15" max="15" width="23.5781" style="84" customWidth="1"/>
    <col min="16" max="16" width="93.7344" style="84" customWidth="1"/>
    <col min="17" max="17" width="32.7344" style="84" customWidth="1"/>
    <col min="18" max="18" width="13.8672" style="84" customWidth="1"/>
    <col min="19" max="19" width="13.8672" style="84" customWidth="1"/>
    <col min="20" max="20" width="13.8672" style="84" customWidth="1"/>
    <col min="21" max="21" width="13.8672" style="84" customWidth="1"/>
    <col min="22" max="22" width="13.8672" style="84" customWidth="1"/>
    <col min="23" max="23" width="13.8672" style="84" customWidth="1"/>
    <col min="24" max="24" width="17.7344" style="84" customWidth="1"/>
    <col min="25" max="25" width="13.8672" style="84" customWidth="1"/>
    <col min="26" max="26" width="13.8672" style="84" customWidth="1"/>
    <col min="27" max="27" width="10.7344" style="84" customWidth="1"/>
    <col min="28" max="28" width="10.7344" style="84" customWidth="1"/>
    <col min="29" max="29" width="10.7344" style="84" customWidth="1"/>
    <col min="30" max="30" width="10.7344" style="84" customWidth="1"/>
    <col min="31" max="31" width="10.7344" style="84" customWidth="1"/>
    <col min="32" max="32" width="11" style="84" customWidth="1"/>
    <col min="33" max="33" width="11" style="84" customWidth="1"/>
    <col min="34" max="34" width="10.7344" style="84" customWidth="1"/>
    <col min="35" max="256" width="10.7344" style="84" customWidth="1"/>
  </cols>
  <sheetData>
    <row r="1" ht="38" customHeight="1">
      <c r="A1" t="s" s="48">
        <v>338</v>
      </c>
      <c r="B1" t="s" s="48">
        <v>931</v>
      </c>
      <c r="C1" s="85"/>
      <c r="D1" t="s" s="48">
        <v>350</v>
      </c>
      <c r="E1" t="s" s="48">
        <v>0</v>
      </c>
      <c r="F1" t="s" s="48">
        <v>932</v>
      </c>
      <c r="G1" t="s" s="48">
        <v>351</v>
      </c>
      <c r="H1" t="s" s="48">
        <v>933</v>
      </c>
      <c r="I1" t="s" s="48">
        <v>934</v>
      </c>
      <c r="J1" t="s" s="48">
        <v>935</v>
      </c>
      <c r="K1" t="s" s="48">
        <v>936</v>
      </c>
      <c r="L1" t="s" s="48">
        <v>937</v>
      </c>
      <c r="M1" t="s" s="48">
        <v>938</v>
      </c>
      <c r="N1" t="s" s="48">
        <v>939</v>
      </c>
      <c r="O1" t="s" s="48">
        <v>940</v>
      </c>
      <c r="P1" t="s" s="48">
        <v>941</v>
      </c>
      <c r="Q1" t="s" s="48">
        <v>942</v>
      </c>
      <c r="R1" t="s" s="48">
        <v>943</v>
      </c>
      <c r="S1" t="s" s="48">
        <v>944</v>
      </c>
      <c r="T1" t="s" s="48">
        <v>945</v>
      </c>
      <c r="U1" s="86"/>
      <c r="V1" s="86"/>
      <c r="W1" t="s" s="48">
        <v>946</v>
      </c>
      <c r="X1" t="s" s="48">
        <v>947</v>
      </c>
      <c r="Y1" t="s" s="48">
        <v>948</v>
      </c>
      <c r="Z1" t="s" s="48">
        <v>949</v>
      </c>
      <c r="AA1" s="86"/>
      <c r="AB1" t="s" s="48">
        <v>950</v>
      </c>
      <c r="AC1" t="s" s="48">
        <v>951</v>
      </c>
      <c r="AD1" t="s" s="48">
        <v>8</v>
      </c>
      <c r="AE1" t="s" s="48">
        <v>952</v>
      </c>
      <c r="AF1" t="s" s="48">
        <v>953</v>
      </c>
      <c r="AG1" t="s" s="48">
        <v>954</v>
      </c>
      <c r="AH1" t="s" s="48">
        <v>955</v>
      </c>
    </row>
    <row r="2" ht="16" customHeight="1">
      <c r="A2" s="86">
        <v>0</v>
      </c>
      <c r="B2" s="85"/>
      <c r="C2" s="85"/>
      <c r="D2" s="85"/>
      <c r="E2" s="85"/>
      <c r="F2" s="85"/>
      <c r="G2" s="85"/>
      <c r="H2" s="85"/>
      <c r="I2" s="85"/>
      <c r="J2" s="85"/>
      <c r="K2" s="85"/>
      <c r="L2" s="85"/>
      <c r="M2" s="85"/>
      <c r="N2" s="85"/>
      <c r="O2" s="85"/>
      <c r="P2" s="85"/>
      <c r="Q2" s="86"/>
      <c r="R2" s="86">
        <v>0</v>
      </c>
      <c r="S2" s="86"/>
      <c r="T2" s="86"/>
      <c r="U2" s="86"/>
      <c r="V2" s="86"/>
      <c r="W2" s="86"/>
      <c r="X2" s="86"/>
      <c r="Y2" s="86"/>
      <c r="Z2" s="86"/>
      <c r="AA2" s="85"/>
      <c r="AB2" s="85"/>
      <c r="AC2" s="85"/>
      <c r="AD2" s="85"/>
      <c r="AE2" s="85"/>
      <c r="AF2" s="85"/>
      <c r="AG2" s="85"/>
      <c r="AH2" s="85"/>
    </row>
    <row r="3" ht="16" customHeight="1">
      <c r="A3" s="86">
        <v>0</v>
      </c>
      <c r="B3" t="s" s="48">
        <v>956</v>
      </c>
      <c r="C3" s="85"/>
      <c r="D3" t="s" s="6">
        <v>957</v>
      </c>
      <c r="E3" s="87">
        <v>43168</v>
      </c>
      <c r="F3" s="8">
        <v>2018</v>
      </c>
      <c r="G3" t="s" s="88">
        <v>958</v>
      </c>
      <c r="H3" s="8">
        <v>3</v>
      </c>
      <c r="I3" s="8">
        <v>0</v>
      </c>
      <c r="J3" s="8">
        <v>3</v>
      </c>
      <c r="K3" t="s" s="6">
        <v>729</v>
      </c>
      <c r="L3" t="s" s="6">
        <v>959</v>
      </c>
      <c r="M3" t="s" s="6">
        <v>960</v>
      </c>
      <c r="N3" t="s" s="6">
        <v>959</v>
      </c>
      <c r="O3" t="s" s="6">
        <v>961</v>
      </c>
      <c r="P3" t="s" s="6">
        <v>962</v>
      </c>
      <c r="Q3" s="86">
        <f>IF(H3&gt;3,1,0)</f>
        <v>0</v>
      </c>
      <c r="R3" s="86">
        <v>0</v>
      </c>
      <c r="S3" s="86">
        <f>IF(H3&gt;3,R3*H3,0)</f>
        <v>0</v>
      </c>
      <c r="T3" s="86">
        <f>IF(H3&gt;3,H3,0)</f>
        <v>0</v>
      </c>
      <c r="U3" s="86"/>
      <c r="V3" s="86"/>
      <c r="W3" s="86"/>
      <c r="X3" s="86"/>
      <c r="Y3" s="86"/>
      <c r="Z3" s="86"/>
      <c r="AA3" s="89"/>
      <c r="AB3" t="s" s="6">
        <v>963</v>
      </c>
      <c r="AC3" t="s" s="6">
        <v>964</v>
      </c>
      <c r="AD3" t="s" s="6">
        <v>965</v>
      </c>
      <c r="AE3" t="s" s="43">
        <v>966</v>
      </c>
      <c r="AF3" s="90">
        <v>38.392496</v>
      </c>
      <c r="AG3" s="90">
        <v>-122.366528</v>
      </c>
      <c r="AH3" t="s" s="6">
        <v>967</v>
      </c>
    </row>
    <row r="4" ht="16" customHeight="1">
      <c r="A4" s="86">
        <v>0</v>
      </c>
      <c r="B4" t="s" s="48">
        <v>968</v>
      </c>
      <c r="C4" s="85"/>
      <c r="D4" t="s" s="6">
        <v>969</v>
      </c>
      <c r="E4" s="87">
        <v>43145</v>
      </c>
      <c r="F4" s="8">
        <v>2018</v>
      </c>
      <c r="G4" t="s" s="88">
        <v>970</v>
      </c>
      <c r="H4" s="8">
        <v>17</v>
      </c>
      <c r="I4" s="8">
        <v>14</v>
      </c>
      <c r="J4" s="8">
        <v>31</v>
      </c>
      <c r="K4" t="s" s="6">
        <v>690</v>
      </c>
      <c r="L4" t="s" s="6">
        <v>959</v>
      </c>
      <c r="M4" t="s" s="6">
        <v>971</v>
      </c>
      <c r="N4" t="s" s="6">
        <v>959</v>
      </c>
      <c r="O4" t="s" s="6">
        <v>972</v>
      </c>
      <c r="P4" t="s" s="6">
        <v>973</v>
      </c>
      <c r="Q4" s="86">
        <f>IF(H4&gt;3,1,0)</f>
        <v>1</v>
      </c>
      <c r="R4" s="86">
        <v>0</v>
      </c>
      <c r="S4" s="86">
        <f>IF(H4&gt;3,R4*H4,0)</f>
        <v>0</v>
      </c>
      <c r="T4" s="86">
        <f>IF(H4&gt;3,H4,0)</f>
        <v>17</v>
      </c>
      <c r="U4" s="86"/>
      <c r="V4" s="86"/>
      <c r="W4" s="86"/>
      <c r="X4" s="86"/>
      <c r="Y4" s="86"/>
      <c r="Z4" s="86"/>
      <c r="AA4" t="s" s="91">
        <v>196</v>
      </c>
      <c r="AB4" t="s" s="6">
        <v>974</v>
      </c>
      <c r="AC4" t="s" s="6">
        <v>964</v>
      </c>
      <c r="AD4" t="s" s="6">
        <v>975</v>
      </c>
      <c r="AE4" t="s" s="43">
        <v>976</v>
      </c>
      <c r="AF4" s="8"/>
      <c r="AG4" s="8"/>
      <c r="AH4" t="s" s="6">
        <v>967</v>
      </c>
    </row>
    <row r="5" ht="16" customHeight="1">
      <c r="A5" s="86">
        <v>0</v>
      </c>
      <c r="B5" t="s" s="48">
        <v>977</v>
      </c>
      <c r="C5" s="85"/>
      <c r="D5" t="s" s="6">
        <v>978</v>
      </c>
      <c r="E5" s="87">
        <v>43128</v>
      </c>
      <c r="F5" s="8">
        <v>2018</v>
      </c>
      <c r="G5" t="s" s="88">
        <v>979</v>
      </c>
      <c r="H5" s="8">
        <v>4</v>
      </c>
      <c r="I5" s="8">
        <v>1</v>
      </c>
      <c r="J5" s="8">
        <v>5</v>
      </c>
      <c r="K5" t="s" s="6">
        <v>870</v>
      </c>
      <c r="L5" t="s" s="6">
        <v>961</v>
      </c>
      <c r="M5" s="8"/>
      <c r="N5" t="s" s="6">
        <v>961</v>
      </c>
      <c r="O5" t="s" s="6">
        <v>961</v>
      </c>
      <c r="P5" t="s" s="6">
        <v>980</v>
      </c>
      <c r="Q5" s="86">
        <f>IF(H5&gt;3,1,0)</f>
        <v>1</v>
      </c>
      <c r="R5" s="86">
        <v>0</v>
      </c>
      <c r="S5" s="86">
        <f>IF(H5&gt;3,R5*H5,0)</f>
        <v>0</v>
      </c>
      <c r="T5" s="86">
        <f>IF(H5&gt;3,H5,0)</f>
        <v>4</v>
      </c>
      <c r="U5" s="86"/>
      <c r="V5" s="86"/>
      <c r="W5" s="86"/>
      <c r="X5" s="86"/>
      <c r="Y5" s="86"/>
      <c r="Z5" s="86"/>
      <c r="AA5" s="89"/>
      <c r="AB5" t="s" s="6">
        <v>974</v>
      </c>
      <c r="AC5" t="s" s="6">
        <v>964</v>
      </c>
      <c r="AD5" t="s" s="6">
        <v>981</v>
      </c>
      <c r="AE5" s="8"/>
      <c r="AF5" s="8"/>
      <c r="AG5" s="8"/>
      <c r="AH5" t="s" s="6">
        <v>967</v>
      </c>
    </row>
    <row r="6" ht="16" customHeight="1">
      <c r="A6" s="86">
        <v>0</v>
      </c>
      <c r="B6" t="s" s="48">
        <v>982</v>
      </c>
      <c r="C6" s="85"/>
      <c r="D6" t="s" s="6">
        <v>983</v>
      </c>
      <c r="E6" s="87">
        <v>43053</v>
      </c>
      <c r="F6" s="8">
        <v>2017</v>
      </c>
      <c r="G6" t="s" s="92">
        <v>984</v>
      </c>
      <c r="H6" s="8">
        <v>5</v>
      </c>
      <c r="I6" s="8">
        <v>10</v>
      </c>
      <c r="J6" s="8">
        <v>15</v>
      </c>
      <c r="K6" t="s" s="6">
        <v>870</v>
      </c>
      <c r="L6" t="s" s="6">
        <v>961</v>
      </c>
      <c r="M6" s="8"/>
      <c r="N6" t="s" s="6">
        <v>985</v>
      </c>
      <c r="O6" t="s" s="6">
        <v>961</v>
      </c>
      <c r="P6" t="s" s="6">
        <v>986</v>
      </c>
      <c r="Q6" s="86">
        <f>IF(H6&gt;3,1,0)</f>
        <v>1</v>
      </c>
      <c r="R6" s="86">
        <v>0</v>
      </c>
      <c r="S6" s="86">
        <f>IF(H6&gt;3,R6*H6,0)</f>
        <v>0</v>
      </c>
      <c r="T6" s="86">
        <f>IF(H6&gt;3,H6,0)</f>
        <v>5</v>
      </c>
      <c r="U6" s="86"/>
      <c r="V6" s="86"/>
      <c r="W6" s="86"/>
      <c r="X6" s="86"/>
      <c r="Y6" s="86"/>
      <c r="Z6" s="86"/>
      <c r="AA6" t="s" s="91">
        <v>987</v>
      </c>
      <c r="AB6" t="s" s="6">
        <v>974</v>
      </c>
      <c r="AC6" t="s" s="6">
        <v>964</v>
      </c>
      <c r="AD6" t="s" s="6">
        <v>988</v>
      </c>
      <c r="AE6" s="8"/>
      <c r="AF6" s="8"/>
      <c r="AG6" s="8"/>
      <c r="AH6" t="s" s="6">
        <v>989</v>
      </c>
    </row>
    <row r="7" ht="16" customHeight="1">
      <c r="A7" s="86">
        <v>0</v>
      </c>
      <c r="B7" t="s" s="48">
        <v>990</v>
      </c>
      <c r="C7" s="85"/>
      <c r="D7" t="s" s="6">
        <v>991</v>
      </c>
      <c r="E7" s="87">
        <v>43044</v>
      </c>
      <c r="F7" s="8">
        <v>2017</v>
      </c>
      <c r="G7" t="s" s="92">
        <v>992</v>
      </c>
      <c r="H7" s="8">
        <v>26</v>
      </c>
      <c r="I7" s="8">
        <v>20</v>
      </c>
      <c r="J7" s="8">
        <v>46</v>
      </c>
      <c r="K7" t="s" s="6">
        <v>993</v>
      </c>
      <c r="L7" t="s" s="6">
        <v>959</v>
      </c>
      <c r="M7" t="s" s="6">
        <v>994</v>
      </c>
      <c r="N7" t="s" s="6">
        <v>995</v>
      </c>
      <c r="O7" t="s" s="6">
        <v>996</v>
      </c>
      <c r="P7" t="s" s="6">
        <v>973</v>
      </c>
      <c r="Q7" s="86">
        <f>IF(H7&gt;3,1,0)</f>
        <v>1</v>
      </c>
      <c r="R7" s="86">
        <v>0</v>
      </c>
      <c r="S7" s="86">
        <f>IF(H7&gt;3,R7*H7,0)</f>
        <v>0</v>
      </c>
      <c r="T7" s="86">
        <f>IF(H7&gt;3,H7,0)</f>
        <v>26</v>
      </c>
      <c r="U7" s="86"/>
      <c r="V7" s="86"/>
      <c r="W7" s="86"/>
      <c r="X7" s="86"/>
      <c r="Y7" s="86"/>
      <c r="Z7" s="86"/>
      <c r="AA7" t="s" s="91">
        <v>997</v>
      </c>
      <c r="AB7" t="s" s="6">
        <v>974</v>
      </c>
      <c r="AC7" t="s" s="6">
        <v>964</v>
      </c>
      <c r="AD7" t="s" s="6">
        <v>998</v>
      </c>
      <c r="AE7" t="s" s="6">
        <v>999</v>
      </c>
      <c r="AF7" s="8">
        <v>32.7801052</v>
      </c>
      <c r="AG7" s="8">
        <v>-96.80000819999999</v>
      </c>
      <c r="AH7" t="s" s="6">
        <v>967</v>
      </c>
    </row>
    <row r="8" ht="16" customHeight="1">
      <c r="A8" s="86">
        <v>0</v>
      </c>
      <c r="B8" t="s" s="48">
        <v>1000</v>
      </c>
      <c r="C8" s="85"/>
      <c r="D8" t="s" s="6">
        <v>1001</v>
      </c>
      <c r="E8" s="87">
        <v>43040</v>
      </c>
      <c r="F8" s="8">
        <v>2017</v>
      </c>
      <c r="G8" t="s" s="92">
        <v>1002</v>
      </c>
      <c r="H8" s="8">
        <v>3</v>
      </c>
      <c r="I8" s="8">
        <v>0</v>
      </c>
      <c r="J8" s="8">
        <v>3</v>
      </c>
      <c r="K8" t="s" s="6">
        <v>870</v>
      </c>
      <c r="L8" t="s" s="6">
        <v>1003</v>
      </c>
      <c r="M8" s="8"/>
      <c r="N8" t="s" s="6">
        <v>961</v>
      </c>
      <c r="O8" s="8"/>
      <c r="P8" t="s" s="6">
        <v>1004</v>
      </c>
      <c r="Q8" s="86">
        <f>IF(H8&gt;3,1,0)</f>
        <v>0</v>
      </c>
      <c r="R8" s="86">
        <v>0</v>
      </c>
      <c r="S8" s="86">
        <f>IF(H8&gt;3,R8*H8,0)</f>
        <v>0</v>
      </c>
      <c r="T8" s="86">
        <f>IF(H8&gt;3,H8,0)</f>
        <v>0</v>
      </c>
      <c r="U8" s="86"/>
      <c r="V8" s="86"/>
      <c r="W8" s="86"/>
      <c r="X8" s="86"/>
      <c r="Y8" s="86"/>
      <c r="Z8" s="86"/>
      <c r="AA8" s="89"/>
      <c r="AB8" t="s" s="6">
        <v>974</v>
      </c>
      <c r="AC8" t="s" s="6">
        <v>964</v>
      </c>
      <c r="AD8" t="s" s="6">
        <v>1005</v>
      </c>
      <c r="AE8" s="8"/>
      <c r="AF8" s="8">
        <v>43.0605671</v>
      </c>
      <c r="AG8" s="8">
        <v>-88.1064787</v>
      </c>
      <c r="AH8" t="s" s="6">
        <v>967</v>
      </c>
    </row>
    <row r="9" ht="16" customHeight="1">
      <c r="A9" s="86">
        <v>0</v>
      </c>
      <c r="B9" t="s" s="48">
        <v>1006</v>
      </c>
      <c r="C9" s="85"/>
      <c r="D9" t="s" s="6">
        <v>1007</v>
      </c>
      <c r="E9" s="87">
        <v>43026</v>
      </c>
      <c r="F9" s="8">
        <v>2017</v>
      </c>
      <c r="G9" t="s" s="93">
        <v>1008</v>
      </c>
      <c r="H9" s="8">
        <v>3</v>
      </c>
      <c r="I9" s="8">
        <v>3</v>
      </c>
      <c r="J9" s="8">
        <v>6</v>
      </c>
      <c r="K9" t="s" s="6">
        <v>729</v>
      </c>
      <c r="L9" t="s" s="6">
        <v>1003</v>
      </c>
      <c r="M9" s="8"/>
      <c r="N9" t="s" s="6">
        <v>985</v>
      </c>
      <c r="O9" t="s" s="6">
        <v>1003</v>
      </c>
      <c r="P9" t="s" s="6">
        <v>111</v>
      </c>
      <c r="Q9" s="86">
        <f>IF(H9&gt;3,1,0)</f>
        <v>0</v>
      </c>
      <c r="R9" s="86">
        <v>0</v>
      </c>
      <c r="S9" s="86">
        <f>IF(H9&gt;3,R9*H9,0)</f>
        <v>0</v>
      </c>
      <c r="T9" s="86">
        <f>IF(H9&gt;3,H9,0)</f>
        <v>0</v>
      </c>
      <c r="U9" s="86"/>
      <c r="V9" s="86"/>
      <c r="W9" s="86"/>
      <c r="X9" s="86"/>
      <c r="Y9" s="86"/>
      <c r="Z9" s="86"/>
      <c r="AA9" t="s" s="91">
        <v>1009</v>
      </c>
      <c r="AB9" t="s" s="6">
        <v>1010</v>
      </c>
      <c r="AC9" t="s" s="6">
        <v>964</v>
      </c>
      <c r="AD9" t="s" s="6">
        <v>1011</v>
      </c>
      <c r="AE9" s="8"/>
      <c r="AF9" s="8"/>
      <c r="AG9" s="8"/>
      <c r="AH9" t="s" s="6">
        <v>967</v>
      </c>
    </row>
    <row r="10" ht="13.65" customHeight="1">
      <c r="A10" s="86">
        <v>0</v>
      </c>
      <c r="B10" t="s" s="48">
        <v>1012</v>
      </c>
      <c r="C10" s="85"/>
      <c r="D10" t="s" s="6">
        <v>1013</v>
      </c>
      <c r="E10" s="87">
        <v>43009</v>
      </c>
      <c r="F10" s="8">
        <v>2017</v>
      </c>
      <c r="G10" t="s" s="92">
        <v>1014</v>
      </c>
      <c r="H10" s="8">
        <v>58</v>
      </c>
      <c r="I10" s="8">
        <v>546</v>
      </c>
      <c r="J10" s="8">
        <v>604</v>
      </c>
      <c r="K10" t="s" s="6">
        <v>870</v>
      </c>
      <c r="L10" t="s" s="6">
        <v>961</v>
      </c>
      <c r="M10" t="s" s="6">
        <v>1015</v>
      </c>
      <c r="N10" t="s" s="6">
        <v>959</v>
      </c>
      <c r="O10" t="s" s="6">
        <v>1016</v>
      </c>
      <c r="P10" t="s" s="6">
        <v>1017</v>
      </c>
      <c r="Q10" s="86">
        <f>IF(H10&gt;3,1,0)</f>
        <v>1</v>
      </c>
      <c r="R10" s="86">
        <v>0</v>
      </c>
      <c r="S10" s="86">
        <f>IF(H10&gt;3,R10*H10,0)</f>
        <v>0</v>
      </c>
      <c r="T10" s="86">
        <f>IF(H10&gt;3,H10,0)</f>
        <v>58</v>
      </c>
      <c r="U10" s="86"/>
      <c r="V10" s="86"/>
      <c r="W10" s="86"/>
      <c r="X10" s="86"/>
      <c r="Y10" s="86"/>
      <c r="Z10" s="86"/>
      <c r="AA10" t="s" s="91">
        <v>1018</v>
      </c>
      <c r="AB10" t="s" s="6">
        <v>974</v>
      </c>
      <c r="AC10" t="s" s="6">
        <v>964</v>
      </c>
      <c r="AD10" t="s" s="6">
        <v>1019</v>
      </c>
      <c r="AE10" t="s" s="6">
        <v>1020</v>
      </c>
      <c r="AF10" s="8">
        <v>32.693397</v>
      </c>
      <c r="AG10" s="8">
        <v>-97.47067092</v>
      </c>
      <c r="AH10" t="s" s="6">
        <v>967</v>
      </c>
    </row>
    <row r="11" ht="13.65" customHeight="1">
      <c r="A11" s="86">
        <v>0</v>
      </c>
      <c r="B11" s="86"/>
      <c r="C11" s="85"/>
      <c r="D11" s="8"/>
      <c r="E11" s="87"/>
      <c r="F11" s="8"/>
      <c r="G11" s="94"/>
      <c r="H11" s="8"/>
      <c r="I11" s="8"/>
      <c r="J11" s="8"/>
      <c r="K11" s="8"/>
      <c r="L11" s="8"/>
      <c r="M11" s="8"/>
      <c r="N11" s="8"/>
      <c r="O11" s="8"/>
      <c r="P11" s="8"/>
      <c r="Q11" s="86">
        <f>IF(H11&gt;3,1,0)</f>
      </c>
      <c r="R11" s="86">
        <v>0</v>
      </c>
      <c r="S11" s="86">
        <f>IF(H11&gt;3,R11*H11,0)</f>
      </c>
      <c r="T11" s="86">
        <f>IF(H11&gt;3,H11,0)</f>
      </c>
      <c r="U11" s="86"/>
      <c r="V11" s="86"/>
      <c r="W11" s="86"/>
      <c r="X11" s="86"/>
      <c r="Y11" s="86"/>
      <c r="Z11" s="86"/>
      <c r="AA11" s="89"/>
      <c r="AB11" s="8"/>
      <c r="AC11" s="8"/>
      <c r="AD11" t="s" s="6">
        <v>1021</v>
      </c>
      <c r="AE11" s="8"/>
      <c r="AF11" s="8"/>
      <c r="AG11" s="8"/>
      <c r="AH11" s="8"/>
    </row>
    <row r="12" ht="16" customHeight="1">
      <c r="A12" s="86">
        <v>0</v>
      </c>
      <c r="B12" t="s" s="48">
        <v>1022</v>
      </c>
      <c r="C12" s="85"/>
      <c r="D12" t="s" s="6">
        <v>1023</v>
      </c>
      <c r="E12" s="87">
        <v>42900</v>
      </c>
      <c r="F12" s="8">
        <v>2017</v>
      </c>
      <c r="G12" t="s" s="6">
        <v>1024</v>
      </c>
      <c r="H12" s="8">
        <v>3</v>
      </c>
      <c r="I12" s="8">
        <v>2</v>
      </c>
      <c r="J12" s="8">
        <v>5</v>
      </c>
      <c r="K12" t="s" s="6">
        <v>729</v>
      </c>
      <c r="L12" t="s" s="6">
        <v>959</v>
      </c>
      <c r="M12" t="s" s="6">
        <v>1025</v>
      </c>
      <c r="N12" t="s" s="6">
        <v>985</v>
      </c>
      <c r="O12" t="s" s="6">
        <v>1026</v>
      </c>
      <c r="P12" t="s" s="6">
        <v>205</v>
      </c>
      <c r="Q12" s="86">
        <f>IF(H12&gt;3,1,0)</f>
        <v>0</v>
      </c>
      <c r="R12" s="86">
        <v>0</v>
      </c>
      <c r="S12" s="86">
        <f>IF(H12&gt;3,R12*H12,0)</f>
        <v>0</v>
      </c>
      <c r="T12" s="86">
        <f>IF(H12&gt;3,H12,0)</f>
        <v>0</v>
      </c>
      <c r="U12" s="86"/>
      <c r="V12" s="86"/>
      <c r="W12" s="86"/>
      <c r="X12" s="86"/>
      <c r="Y12" s="86"/>
      <c r="Z12" s="86"/>
      <c r="AA12" t="s" s="91">
        <v>1027</v>
      </c>
      <c r="AB12" t="s" s="6">
        <v>963</v>
      </c>
      <c r="AC12" t="s" s="6">
        <v>964</v>
      </c>
      <c r="AD12" t="s" s="6">
        <v>1028</v>
      </c>
      <c r="AE12" t="s" s="6">
        <v>1029</v>
      </c>
      <c r="AF12" s="8"/>
      <c r="AG12" s="8"/>
      <c r="AH12" t="s" s="6">
        <v>967</v>
      </c>
    </row>
    <row r="13" ht="16" customHeight="1">
      <c r="A13" s="86">
        <v>0</v>
      </c>
      <c r="B13" t="s" s="48">
        <v>1030</v>
      </c>
      <c r="C13" s="85"/>
      <c r="D13" t="s" s="6">
        <v>1031</v>
      </c>
      <c r="E13" s="87">
        <v>42893</v>
      </c>
      <c r="F13" s="8">
        <v>2017</v>
      </c>
      <c r="G13" t="s" s="6">
        <v>1032</v>
      </c>
      <c r="H13" s="8">
        <v>3</v>
      </c>
      <c r="I13" s="8">
        <v>0</v>
      </c>
      <c r="J13" s="8">
        <v>3</v>
      </c>
      <c r="K13" t="s" s="6">
        <v>729</v>
      </c>
      <c r="L13" t="s" s="6">
        <v>1003</v>
      </c>
      <c r="M13" s="8"/>
      <c r="N13" t="s" s="6">
        <v>961</v>
      </c>
      <c r="O13" s="8"/>
      <c r="P13" t="s" s="6">
        <v>1033</v>
      </c>
      <c r="Q13" s="86">
        <f>IF(H13&gt;3,1,0)</f>
        <v>0</v>
      </c>
      <c r="R13" s="86">
        <v>0</v>
      </c>
      <c r="S13" s="86">
        <f>IF(H13&gt;3,R13*H13,0)</f>
        <v>0</v>
      </c>
      <c r="T13" s="86">
        <f>IF(H13&gt;3,H13,0)</f>
        <v>0</v>
      </c>
      <c r="U13" s="86"/>
      <c r="V13" s="86"/>
      <c r="W13" s="86"/>
      <c r="X13" s="86"/>
      <c r="Y13" s="86"/>
      <c r="Z13" s="86"/>
      <c r="AA13" s="8"/>
      <c r="AB13" t="s" s="6">
        <v>974</v>
      </c>
      <c r="AC13" t="s" s="6">
        <v>964</v>
      </c>
      <c r="AD13" t="s" s="6">
        <v>1034</v>
      </c>
      <c r="AE13" s="8"/>
      <c r="AF13" s="95">
        <v>35.047157</v>
      </c>
      <c r="AG13" s="95">
        <v>-85.311819</v>
      </c>
      <c r="AH13" t="s" s="6">
        <v>967</v>
      </c>
    </row>
    <row r="14" ht="16" customHeight="1">
      <c r="A14" s="86">
        <v>0</v>
      </c>
      <c r="B14" t="s" s="48">
        <v>1035</v>
      </c>
      <c r="C14" s="85"/>
      <c r="D14" t="s" s="6">
        <v>1036</v>
      </c>
      <c r="E14" s="87">
        <v>42891</v>
      </c>
      <c r="F14" s="8">
        <v>2017</v>
      </c>
      <c r="G14" t="s" s="6">
        <v>1037</v>
      </c>
      <c r="H14" s="8">
        <v>5</v>
      </c>
      <c r="I14" s="8">
        <v>0</v>
      </c>
      <c r="J14" s="8">
        <v>5</v>
      </c>
      <c r="K14" t="s" s="6">
        <v>729</v>
      </c>
      <c r="L14" t="s" s="6">
        <v>1003</v>
      </c>
      <c r="M14" s="8"/>
      <c r="N14" t="s" s="6">
        <v>961</v>
      </c>
      <c r="O14" s="8"/>
      <c r="P14" t="s" s="6">
        <v>1004</v>
      </c>
      <c r="Q14" s="86">
        <f>IF(H14&gt;3,1,0)</f>
        <v>1</v>
      </c>
      <c r="R14" s="86">
        <v>0</v>
      </c>
      <c r="S14" s="86">
        <f>IF(H14&gt;3,R14*H14,0)</f>
        <v>0</v>
      </c>
      <c r="T14" s="86">
        <f>IF(H14&gt;3,H14,0)</f>
        <v>5</v>
      </c>
      <c r="U14" s="86"/>
      <c r="V14" s="86"/>
      <c r="W14" s="86"/>
      <c r="X14" s="86"/>
      <c r="Y14" s="86"/>
      <c r="Z14" s="86"/>
      <c r="AA14" s="8"/>
      <c r="AB14" s="8"/>
      <c r="AC14" t="s" s="6">
        <v>964</v>
      </c>
      <c r="AD14" t="s" s="6">
        <v>1038</v>
      </c>
      <c r="AE14" s="8"/>
      <c r="AF14" s="8"/>
      <c r="AG14" s="8"/>
      <c r="AH14" t="s" s="6">
        <v>967</v>
      </c>
    </row>
    <row r="15" ht="16" customHeight="1">
      <c r="A15" s="86">
        <v>0</v>
      </c>
      <c r="B15" t="s" s="48">
        <v>1039</v>
      </c>
      <c r="C15" s="85"/>
      <c r="D15" t="s" s="6">
        <v>1040</v>
      </c>
      <c r="E15" s="87">
        <v>42867</v>
      </c>
      <c r="F15" s="8">
        <v>2017</v>
      </c>
      <c r="G15" t="s" s="6">
        <v>1041</v>
      </c>
      <c r="H15" s="8">
        <v>3</v>
      </c>
      <c r="I15" s="8">
        <v>0</v>
      </c>
      <c r="J15" s="8">
        <v>3</v>
      </c>
      <c r="K15" t="s" s="6">
        <v>729</v>
      </c>
      <c r="L15" t="s" s="6">
        <v>959</v>
      </c>
      <c r="M15" t="s" s="6">
        <v>1042</v>
      </c>
      <c r="N15" t="s" s="6">
        <v>961</v>
      </c>
      <c r="O15" s="8"/>
      <c r="P15" t="s" s="6">
        <v>235</v>
      </c>
      <c r="Q15" s="86">
        <f>IF(H15&gt;3,1,0)</f>
        <v>0</v>
      </c>
      <c r="R15" s="86">
        <v>0</v>
      </c>
      <c r="S15" s="86">
        <f>IF(H15&gt;3,R15*H15,0)</f>
        <v>0</v>
      </c>
      <c r="T15" s="86">
        <f>IF(H15&gt;3,H15,0)</f>
        <v>0</v>
      </c>
      <c r="U15" s="86"/>
      <c r="V15" s="86"/>
      <c r="W15" s="86"/>
      <c r="X15" s="86"/>
      <c r="Y15" s="86"/>
      <c r="Z15" s="86"/>
      <c r="AA15" s="8"/>
      <c r="AB15" t="s" s="6">
        <v>974</v>
      </c>
      <c r="AC15" t="s" s="6">
        <v>964</v>
      </c>
      <c r="AD15" t="s" s="6">
        <v>1043</v>
      </c>
      <c r="AE15" t="s" s="43">
        <v>1044</v>
      </c>
      <c r="AF15" s="8">
        <v>38.874981</v>
      </c>
      <c r="AG15" s="8">
        <v>-76.99453</v>
      </c>
      <c r="AH15" t="s" s="6">
        <v>967</v>
      </c>
    </row>
    <row r="16" ht="16" customHeight="1">
      <c r="A16" s="86">
        <v>0</v>
      </c>
      <c r="B16" t="s" s="48">
        <v>1045</v>
      </c>
      <c r="C16" s="85"/>
      <c r="D16" t="s" s="6">
        <v>1046</v>
      </c>
      <c r="E16" s="87">
        <v>42843</v>
      </c>
      <c r="F16" s="8">
        <v>2017</v>
      </c>
      <c r="G16" t="s" s="6">
        <v>1047</v>
      </c>
      <c r="H16" s="8">
        <v>3</v>
      </c>
      <c r="I16" s="8">
        <v>0</v>
      </c>
      <c r="J16" s="8">
        <v>3</v>
      </c>
      <c r="K16" t="s" s="6">
        <v>870</v>
      </c>
      <c r="L16" t="s" s="6">
        <v>1003</v>
      </c>
      <c r="M16" s="8"/>
      <c r="N16" t="s" s="6">
        <v>406</v>
      </c>
      <c r="O16" s="8"/>
      <c r="P16" t="s" s="6">
        <v>111</v>
      </c>
      <c r="Q16" s="86">
        <f>IF(H16&gt;3,1,0)</f>
        <v>0</v>
      </c>
      <c r="R16" s="86">
        <v>0</v>
      </c>
      <c r="S16" s="86">
        <f>IF(H16&gt;3,R16*H16,0)</f>
        <v>0</v>
      </c>
      <c r="T16" s="86">
        <f>IF(H16&gt;3,H16,0)</f>
        <v>0</v>
      </c>
      <c r="U16" s="86"/>
      <c r="V16" s="86"/>
      <c r="W16" s="86"/>
      <c r="X16" s="86"/>
      <c r="Y16" s="86"/>
      <c r="Z16" s="86"/>
      <c r="AA16" t="s" s="6">
        <v>1048</v>
      </c>
      <c r="AB16" t="s" s="6">
        <v>1010</v>
      </c>
      <c r="AC16" t="s" s="6">
        <v>964</v>
      </c>
      <c r="AD16" t="s" s="6">
        <v>1049</v>
      </c>
      <c r="AE16" s="8"/>
      <c r="AF16" s="8"/>
      <c r="AG16" s="8"/>
      <c r="AH16" t="s" s="6">
        <v>967</v>
      </c>
    </row>
    <row r="17" ht="16" customHeight="1">
      <c r="A17" s="86">
        <v>0</v>
      </c>
      <c r="B17" t="s" s="48">
        <v>1050</v>
      </c>
      <c r="C17" s="85"/>
      <c r="D17" t="s" s="6">
        <v>1051</v>
      </c>
      <c r="E17" s="87">
        <v>42741</v>
      </c>
      <c r="F17" s="8">
        <v>2017</v>
      </c>
      <c r="G17" t="s" s="6">
        <v>1052</v>
      </c>
      <c r="H17" s="8">
        <v>5</v>
      </c>
      <c r="I17" s="8">
        <v>6</v>
      </c>
      <c r="J17" t="s" s="6">
        <v>1053</v>
      </c>
      <c r="K17" t="s" s="6">
        <v>1054</v>
      </c>
      <c r="L17" t="s" s="6">
        <v>959</v>
      </c>
      <c r="M17" t="s" s="6">
        <v>1055</v>
      </c>
      <c r="N17" t="s" s="6">
        <v>959</v>
      </c>
      <c r="O17" s="8"/>
      <c r="P17" t="s" s="6">
        <v>1004</v>
      </c>
      <c r="Q17" s="86">
        <f>IF(H17&gt;3,1,0)</f>
        <v>1</v>
      </c>
      <c r="R17" s="86">
        <v>0</v>
      </c>
      <c r="S17" s="86">
        <f>IF(H17&gt;3,R17*H17,0)</f>
        <v>0</v>
      </c>
      <c r="T17" s="86">
        <f>IF(H17&gt;3,H17,0)</f>
        <v>5</v>
      </c>
      <c r="U17" s="86"/>
      <c r="V17" s="86"/>
      <c r="W17" s="86"/>
      <c r="X17" s="86"/>
      <c r="Y17" s="86"/>
      <c r="Z17" s="86"/>
      <c r="AA17" t="s" s="6">
        <v>1056</v>
      </c>
      <c r="AB17" t="s" s="6">
        <v>1057</v>
      </c>
      <c r="AC17" t="s" s="6">
        <v>964</v>
      </c>
      <c r="AD17" t="s" s="43">
        <v>1058</v>
      </c>
      <c r="AE17" t="s" s="43">
        <v>1058</v>
      </c>
      <c r="AF17" s="8">
        <v>37.3688301</v>
      </c>
      <c r="AG17" s="8">
        <v>-122.0363496</v>
      </c>
      <c r="AH17" t="s" s="6">
        <v>967</v>
      </c>
    </row>
    <row r="18" ht="16" customHeight="1">
      <c r="A18" s="86">
        <v>0</v>
      </c>
      <c r="B18" t="s" s="48">
        <v>1059</v>
      </c>
      <c r="C18" s="85"/>
      <c r="D18" t="s" s="6">
        <v>1060</v>
      </c>
      <c r="E18" s="87">
        <v>42636</v>
      </c>
      <c r="F18" s="8">
        <v>2016</v>
      </c>
      <c r="G18" t="s" s="6">
        <v>1061</v>
      </c>
      <c r="H18" s="8">
        <v>5</v>
      </c>
      <c r="I18" s="8">
        <v>0</v>
      </c>
      <c r="J18" s="8">
        <v>5</v>
      </c>
      <c r="K18" t="s" s="6">
        <v>870</v>
      </c>
      <c r="L18" t="s" s="6">
        <v>959</v>
      </c>
      <c r="M18" t="s" s="6">
        <v>1062</v>
      </c>
      <c r="N18" t="s" s="6">
        <v>961</v>
      </c>
      <c r="O18" s="8"/>
      <c r="P18" t="s" s="6">
        <v>1063</v>
      </c>
      <c r="Q18" s="86">
        <f>IF(H18&gt;3,1,0)</f>
        <v>1</v>
      </c>
      <c r="R18" s="86">
        <v>0</v>
      </c>
      <c r="S18" s="86">
        <f>IF(H18&gt;3,R18*H18,0)</f>
        <v>0</v>
      </c>
      <c r="T18" s="86">
        <f>IF(H18&gt;3,H18,0)</f>
        <v>5</v>
      </c>
      <c r="U18" s="86"/>
      <c r="V18" s="86"/>
      <c r="W18" s="86"/>
      <c r="X18" s="86"/>
      <c r="Y18" s="86"/>
      <c r="Z18" s="86"/>
      <c r="AA18" s="8"/>
      <c r="AB18" s="8"/>
      <c r="AC18" t="s" s="6">
        <v>964</v>
      </c>
      <c r="AD18" t="s" s="43">
        <v>1064</v>
      </c>
      <c r="AE18" t="s" s="43">
        <v>1065</v>
      </c>
      <c r="AF18" s="8">
        <v>48.050824</v>
      </c>
      <c r="AG18" s="8">
        <v>-122.176918</v>
      </c>
      <c r="AH18" t="s" s="6">
        <v>967</v>
      </c>
    </row>
    <row r="19" ht="16" customHeight="1">
      <c r="A19" s="86">
        <v>0</v>
      </c>
      <c r="B19" t="s" s="48">
        <v>1066</v>
      </c>
      <c r="C19" s="85"/>
      <c r="D19" t="s" s="6">
        <v>1067</v>
      </c>
      <c r="E19" s="87">
        <v>42568</v>
      </c>
      <c r="F19" s="8">
        <v>2016</v>
      </c>
      <c r="G19" t="s" s="6">
        <v>1068</v>
      </c>
      <c r="H19" s="8">
        <v>3</v>
      </c>
      <c r="I19" s="8">
        <v>3</v>
      </c>
      <c r="J19" s="8">
        <v>6</v>
      </c>
      <c r="K19" t="s" s="6">
        <v>870</v>
      </c>
      <c r="L19" t="s" s="6">
        <v>959</v>
      </c>
      <c r="M19" t="s" s="6">
        <v>1003</v>
      </c>
      <c r="N19" t="s" s="6">
        <v>406</v>
      </c>
      <c r="O19" s="8"/>
      <c r="P19" t="s" s="6">
        <v>1069</v>
      </c>
      <c r="Q19" s="86">
        <f>IF(H19&gt;3,1,0)</f>
        <v>0</v>
      </c>
      <c r="R19" s="86">
        <v>0</v>
      </c>
      <c r="S19" s="86">
        <f>IF(H19&gt;3,R19*H19,0)</f>
        <v>0</v>
      </c>
      <c r="T19" s="86">
        <f>IF(H19&gt;3,H19,0)</f>
        <v>0</v>
      </c>
      <c r="U19" s="86"/>
      <c r="V19" s="86"/>
      <c r="W19" s="86"/>
      <c r="X19" s="86"/>
      <c r="Y19" s="86"/>
      <c r="Z19" s="86"/>
      <c r="AA19" t="s" s="6">
        <v>1070</v>
      </c>
      <c r="AB19" t="s" s="6">
        <v>1010</v>
      </c>
      <c r="AC19" t="s" s="6">
        <v>964</v>
      </c>
      <c r="AD19" t="s" s="6">
        <v>1071</v>
      </c>
      <c r="AE19" s="8"/>
      <c r="AF19" s="8"/>
      <c r="AG19" s="8"/>
      <c r="AH19" t="s" s="6">
        <v>989</v>
      </c>
    </row>
    <row r="20" ht="16" customHeight="1">
      <c r="A20" s="86">
        <v>0</v>
      </c>
      <c r="B20" t="s" s="48">
        <v>1072</v>
      </c>
      <c r="C20" s="85"/>
      <c r="D20" t="s" s="6">
        <v>1073</v>
      </c>
      <c r="E20" s="87">
        <v>42558</v>
      </c>
      <c r="F20" s="8">
        <v>2016</v>
      </c>
      <c r="G20" t="s" s="6">
        <v>1074</v>
      </c>
      <c r="H20" s="8">
        <v>5</v>
      </c>
      <c r="I20" s="8">
        <v>11</v>
      </c>
      <c r="J20" s="8">
        <v>16</v>
      </c>
      <c r="K20" t="s" s="6">
        <v>870</v>
      </c>
      <c r="L20" t="s" s="6">
        <v>1003</v>
      </c>
      <c r="M20" t="s" s="6">
        <v>1003</v>
      </c>
      <c r="N20" t="s" s="6">
        <v>959</v>
      </c>
      <c r="O20" t="s" s="6">
        <v>1075</v>
      </c>
      <c r="P20" t="s" s="6">
        <v>1076</v>
      </c>
      <c r="Q20" s="86">
        <f>IF(H20&gt;3,1,0)</f>
        <v>1</v>
      </c>
      <c r="R20" s="86">
        <v>0</v>
      </c>
      <c r="S20" s="86">
        <f>IF(H20&gt;3,R20*H20,0)</f>
        <v>0</v>
      </c>
      <c r="T20" s="86">
        <f>IF(H20&gt;3,H20,0)</f>
        <v>5</v>
      </c>
      <c r="U20" s="86"/>
      <c r="V20" s="86"/>
      <c r="W20" s="86"/>
      <c r="X20" s="86"/>
      <c r="Y20" s="86"/>
      <c r="Z20" s="86"/>
      <c r="AA20" t="s" s="6">
        <v>1077</v>
      </c>
      <c r="AB20" t="s" s="6">
        <v>1010</v>
      </c>
      <c r="AC20" t="s" s="6">
        <v>964</v>
      </c>
      <c r="AD20" t="s" s="6">
        <v>1078</v>
      </c>
      <c r="AE20" s="8"/>
      <c r="AF20" s="8">
        <v>41.4123225</v>
      </c>
      <c r="AG20" s="8">
        <v>-73.31142358</v>
      </c>
      <c r="AH20" t="s" s="6">
        <v>967</v>
      </c>
    </row>
    <row r="21" ht="16" customHeight="1">
      <c r="A21" s="86">
        <v>0</v>
      </c>
      <c r="B21" t="s" s="48">
        <v>1079</v>
      </c>
      <c r="C21" s="85"/>
      <c r="D21" t="s" s="6">
        <v>1036</v>
      </c>
      <c r="E21" s="87">
        <v>42533</v>
      </c>
      <c r="F21" s="8">
        <v>2016</v>
      </c>
      <c r="G21" t="s" s="6">
        <v>1080</v>
      </c>
      <c r="H21" s="8">
        <v>49</v>
      </c>
      <c r="I21" s="8">
        <v>53</v>
      </c>
      <c r="J21" s="8">
        <v>102</v>
      </c>
      <c r="K21" t="s" s="6">
        <v>870</v>
      </c>
      <c r="L21" t="s" s="6">
        <v>1003</v>
      </c>
      <c r="M21" t="s" s="6">
        <v>1003</v>
      </c>
      <c r="N21" t="s" s="6">
        <v>959</v>
      </c>
      <c r="O21" t="s" s="6">
        <v>1081</v>
      </c>
      <c r="P21" t="s" s="6">
        <v>1082</v>
      </c>
      <c r="Q21" s="86">
        <f>IF(H21&gt;3,1,0)</f>
        <v>1</v>
      </c>
      <c r="R21" s="86">
        <v>0</v>
      </c>
      <c r="S21" s="86">
        <f>IF(H21&gt;3,R21*H21,0)</f>
        <v>0</v>
      </c>
      <c r="T21" s="86">
        <f>IF(H21&gt;3,H21,0)</f>
        <v>49</v>
      </c>
      <c r="U21" s="86"/>
      <c r="V21" s="86"/>
      <c r="W21" s="86"/>
      <c r="X21" s="86"/>
      <c r="Y21" s="86"/>
      <c r="Z21" s="86"/>
      <c r="AA21" t="s" s="6">
        <v>1083</v>
      </c>
      <c r="AB21" t="s" s="6">
        <v>870</v>
      </c>
      <c r="AC21" t="s" s="6">
        <v>964</v>
      </c>
      <c r="AD21" t="s" s="6">
        <v>1084</v>
      </c>
      <c r="AE21" s="8"/>
      <c r="AF21" s="8">
        <v>37.8043808</v>
      </c>
      <c r="AG21" s="8">
        <v>-122.2708166</v>
      </c>
      <c r="AH21" t="s" s="6">
        <v>967</v>
      </c>
    </row>
    <row r="22" ht="16" customHeight="1">
      <c r="A22" s="86">
        <v>0</v>
      </c>
      <c r="B22" t="s" s="48">
        <v>1085</v>
      </c>
      <c r="C22" s="85"/>
      <c r="D22" t="s" s="6">
        <v>1086</v>
      </c>
      <c r="E22" s="87">
        <v>42425</v>
      </c>
      <c r="F22" s="8">
        <v>2016</v>
      </c>
      <c r="G22" t="s" s="6">
        <v>1087</v>
      </c>
      <c r="H22" s="8">
        <v>3</v>
      </c>
      <c r="I22" s="8">
        <v>14</v>
      </c>
      <c r="J22" s="8">
        <v>17</v>
      </c>
      <c r="K22" t="s" s="6">
        <v>729</v>
      </c>
      <c r="L22" t="s" s="6">
        <v>1003</v>
      </c>
      <c r="M22" t="s" s="6">
        <v>1003</v>
      </c>
      <c r="N22" t="s" s="6">
        <v>959</v>
      </c>
      <c r="O22" s="8"/>
      <c r="P22" t="s" s="6">
        <v>1082</v>
      </c>
      <c r="Q22" s="86">
        <f>IF(H22&gt;3,1,0)</f>
        <v>0</v>
      </c>
      <c r="R22" s="86">
        <v>0</v>
      </c>
      <c r="S22" s="86">
        <f>IF(H22&gt;3,R22*H22,0)</f>
        <v>0</v>
      </c>
      <c r="T22" s="86">
        <f>IF(H22&gt;3,H22,0)</f>
        <v>0</v>
      </c>
      <c r="U22" s="86"/>
      <c r="V22" s="86"/>
      <c r="W22" s="86"/>
      <c r="X22" s="86"/>
      <c r="Y22" s="86"/>
      <c r="Z22" s="86"/>
      <c r="AA22" t="s" s="6">
        <v>1088</v>
      </c>
      <c r="AB22" t="s" s="6">
        <v>1010</v>
      </c>
      <c r="AC22" t="s" s="6">
        <v>964</v>
      </c>
      <c r="AD22" t="s" s="6">
        <v>1089</v>
      </c>
      <c r="AE22" s="8"/>
      <c r="AF22" s="8">
        <v>31.2011305</v>
      </c>
      <c r="AG22" s="8">
        <v>-97.77156995999999</v>
      </c>
      <c r="AH22" t="s" s="6">
        <v>967</v>
      </c>
    </row>
    <row r="23" ht="16" customHeight="1">
      <c r="A23" s="86">
        <v>0</v>
      </c>
      <c r="B23" t="s" s="48">
        <v>1090</v>
      </c>
      <c r="C23" s="85"/>
      <c r="D23" t="s" s="6">
        <v>1091</v>
      </c>
      <c r="E23" s="87">
        <v>42420</v>
      </c>
      <c r="F23" s="8">
        <v>2016</v>
      </c>
      <c r="G23" t="s" s="6">
        <v>1092</v>
      </c>
      <c r="H23" s="8">
        <v>6</v>
      </c>
      <c r="I23" s="8">
        <v>2</v>
      </c>
      <c r="J23" s="8">
        <v>8</v>
      </c>
      <c r="K23" t="s" s="6">
        <v>870</v>
      </c>
      <c r="L23" t="s" s="6">
        <v>1003</v>
      </c>
      <c r="M23" t="s" s="6">
        <v>1003</v>
      </c>
      <c r="N23" t="s" s="6">
        <v>959</v>
      </c>
      <c r="O23" s="8"/>
      <c r="P23" t="s" s="6">
        <v>1093</v>
      </c>
      <c r="Q23" s="86">
        <f>IF(H23&gt;3,1,0)</f>
        <v>1</v>
      </c>
      <c r="R23" s="86">
        <v>0</v>
      </c>
      <c r="S23" s="86">
        <f>IF(H23&gt;3,R23*H23,0)</f>
        <v>0</v>
      </c>
      <c r="T23" s="86">
        <f>IF(H23&gt;3,H23,0)</f>
        <v>6</v>
      </c>
      <c r="U23" s="86"/>
      <c r="V23" s="86"/>
      <c r="W23" s="86"/>
      <c r="X23" s="86"/>
      <c r="Y23" s="86"/>
      <c r="Z23" s="86"/>
      <c r="AA23" t="s" s="6">
        <v>1094</v>
      </c>
      <c r="AB23" t="s" s="6">
        <v>974</v>
      </c>
      <c r="AC23" t="s" s="6">
        <v>964</v>
      </c>
      <c r="AD23" t="s" s="6">
        <v>1095</v>
      </c>
      <c r="AE23" s="8"/>
      <c r="AF23" s="8">
        <v>41.9294736</v>
      </c>
      <c r="AG23" s="8">
        <v>-88.75036470000001</v>
      </c>
      <c r="AH23" t="s" s="6">
        <v>967</v>
      </c>
    </row>
    <row r="24" ht="16" customHeight="1">
      <c r="A24" s="86">
        <v>0</v>
      </c>
      <c r="B24" t="s" s="48">
        <v>1096</v>
      </c>
      <c r="C24" s="85"/>
      <c r="D24" t="s" s="6">
        <v>1097</v>
      </c>
      <c r="E24" s="87">
        <v>42340</v>
      </c>
      <c r="F24" s="8">
        <v>2015</v>
      </c>
      <c r="G24" t="s" s="6">
        <v>1098</v>
      </c>
      <c r="H24" s="8">
        <v>14</v>
      </c>
      <c r="I24" s="8">
        <v>21</v>
      </c>
      <c r="J24" s="8">
        <v>35</v>
      </c>
      <c r="K24" t="s" s="6">
        <v>729</v>
      </c>
      <c r="L24" t="s" s="6">
        <v>1003</v>
      </c>
      <c r="M24" t="s" s="6">
        <v>1003</v>
      </c>
      <c r="N24" t="s" s="6">
        <v>959</v>
      </c>
      <c r="O24" t="s" s="6">
        <v>1099</v>
      </c>
      <c r="P24" t="s" s="6">
        <v>1100</v>
      </c>
      <c r="Q24" s="86">
        <f>IF(H24&gt;3,1,0)</f>
        <v>1</v>
      </c>
      <c r="R24" s="86">
        <v>0</v>
      </c>
      <c r="S24" s="86">
        <f>IF(H24&gt;3,R24*H24,0)</f>
        <v>0</v>
      </c>
      <c r="T24" s="86">
        <f>IF(H24&gt;3,H24,0)</f>
        <v>14</v>
      </c>
      <c r="U24" s="86"/>
      <c r="V24" s="86"/>
      <c r="W24" s="86"/>
      <c r="X24" s="86"/>
      <c r="Y24" s="86"/>
      <c r="Z24" s="86"/>
      <c r="AA24" t="s" s="6">
        <v>1101</v>
      </c>
      <c r="AB24" t="s" s="6">
        <v>870</v>
      </c>
      <c r="AC24" t="s" s="6">
        <v>1102</v>
      </c>
      <c r="AD24" t="s" s="6">
        <v>1103</v>
      </c>
      <c r="AE24" s="8"/>
      <c r="AF24" s="8">
        <v>35.6672015</v>
      </c>
      <c r="AG24" s="8">
        <v>-97.42937037</v>
      </c>
      <c r="AH24" t="s" s="6">
        <v>967</v>
      </c>
    </row>
    <row r="25" ht="16" customHeight="1">
      <c r="A25" s="86">
        <v>0</v>
      </c>
      <c r="B25" t="s" s="48">
        <v>1104</v>
      </c>
      <c r="C25" s="85"/>
      <c r="D25" t="s" s="6">
        <v>1105</v>
      </c>
      <c r="E25" s="87">
        <v>42335</v>
      </c>
      <c r="F25" s="8">
        <v>2015</v>
      </c>
      <c r="G25" t="s" s="6">
        <v>1106</v>
      </c>
      <c r="H25" s="8">
        <v>3</v>
      </c>
      <c r="I25" s="8">
        <v>9</v>
      </c>
      <c r="J25" s="8">
        <v>12</v>
      </c>
      <c r="K25" t="s" s="6">
        <v>729</v>
      </c>
      <c r="L25" t="s" s="6">
        <v>1003</v>
      </c>
      <c r="M25" t="s" s="6">
        <v>1107</v>
      </c>
      <c r="N25" t="s" s="6">
        <v>406</v>
      </c>
      <c r="O25" t="s" s="6">
        <v>1003</v>
      </c>
      <c r="P25" t="s" s="6">
        <v>1108</v>
      </c>
      <c r="Q25" s="86">
        <f>IF(H25&gt;3,1,0)</f>
        <v>0</v>
      </c>
      <c r="R25" s="86">
        <v>0</v>
      </c>
      <c r="S25" s="86">
        <f>IF(H25&gt;3,R25*H25,0)</f>
        <v>0</v>
      </c>
      <c r="T25" s="86">
        <f>IF(H25&gt;3,H25,0)</f>
        <v>0</v>
      </c>
      <c r="U25" s="86"/>
      <c r="V25" s="86"/>
      <c r="W25" s="86"/>
      <c r="X25" s="86"/>
      <c r="Y25" s="86"/>
      <c r="Z25" s="86"/>
      <c r="AA25" t="s" s="6">
        <v>1109</v>
      </c>
      <c r="AB25" t="s" s="6">
        <v>974</v>
      </c>
      <c r="AC25" t="s" s="6">
        <v>964</v>
      </c>
      <c r="AD25" t="s" s="6">
        <v>1110</v>
      </c>
      <c r="AE25" s="8"/>
      <c r="AF25" s="8">
        <v>47.61864486</v>
      </c>
      <c r="AG25" s="8">
        <v>-117.6483587</v>
      </c>
      <c r="AH25" t="s" s="6">
        <v>967</v>
      </c>
    </row>
    <row r="26" ht="16" customHeight="1">
      <c r="A26" s="86">
        <v>0</v>
      </c>
      <c r="B26" t="s" s="48">
        <v>1111</v>
      </c>
      <c r="C26" s="85"/>
      <c r="D26" t="s" s="6">
        <v>1105</v>
      </c>
      <c r="E26" s="87">
        <v>42308</v>
      </c>
      <c r="F26" s="8">
        <v>2015</v>
      </c>
      <c r="G26" t="s" s="6">
        <v>1112</v>
      </c>
      <c r="H26" s="8">
        <v>3</v>
      </c>
      <c r="I26" s="8">
        <v>0</v>
      </c>
      <c r="J26" s="8">
        <v>3</v>
      </c>
      <c r="K26" t="s" s="6">
        <v>870</v>
      </c>
      <c r="L26" t="s" s="6">
        <v>1003</v>
      </c>
      <c r="M26" t="s" s="6">
        <v>1113</v>
      </c>
      <c r="N26" t="s" s="6">
        <v>959</v>
      </c>
      <c r="O26" t="s" s="6">
        <v>1003</v>
      </c>
      <c r="P26" t="s" s="6">
        <v>1114</v>
      </c>
      <c r="Q26" s="86">
        <f>IF(H26&gt;3,1,0)</f>
        <v>0</v>
      </c>
      <c r="R26" s="86">
        <v>0</v>
      </c>
      <c r="S26" s="86">
        <f>IF(H26&gt;3,R26*H26,0)</f>
        <v>0</v>
      </c>
      <c r="T26" s="86">
        <f>IF(H26&gt;3,H26,0)</f>
        <v>0</v>
      </c>
      <c r="U26" s="86"/>
      <c r="V26" s="86"/>
      <c r="W26" s="86"/>
      <c r="X26" s="86"/>
      <c r="Y26" s="86"/>
      <c r="Z26" s="86"/>
      <c r="AA26" t="s" s="6">
        <v>1115</v>
      </c>
      <c r="AB26" t="s" s="6">
        <v>1116</v>
      </c>
      <c r="AC26" t="s" s="6">
        <v>964</v>
      </c>
      <c r="AD26" t="s" s="6">
        <v>1117</v>
      </c>
      <c r="AE26" s="8"/>
      <c r="AF26" s="8">
        <v>37.2295733</v>
      </c>
      <c r="AG26" s="8">
        <v>-80.4139393</v>
      </c>
      <c r="AH26" t="s" s="6">
        <v>967</v>
      </c>
    </row>
    <row r="27" ht="16" customHeight="1">
      <c r="A27" s="86">
        <v>0</v>
      </c>
      <c r="B27" t="s" s="48">
        <v>1118</v>
      </c>
      <c r="C27" s="85"/>
      <c r="D27" t="s" s="6">
        <v>1119</v>
      </c>
      <c r="E27" s="87">
        <v>42278</v>
      </c>
      <c r="F27" s="8">
        <v>2015</v>
      </c>
      <c r="G27" t="s" s="6">
        <v>1120</v>
      </c>
      <c r="H27" s="8">
        <v>9</v>
      </c>
      <c r="I27" s="8">
        <v>9</v>
      </c>
      <c r="J27" s="8">
        <v>18</v>
      </c>
      <c r="K27" t="s" s="6">
        <v>690</v>
      </c>
      <c r="L27" t="s" s="6">
        <v>1003</v>
      </c>
      <c r="M27" t="s" s="6">
        <v>1121</v>
      </c>
      <c r="N27" t="s" s="6">
        <v>959</v>
      </c>
      <c r="O27" t="s" s="6">
        <v>1122</v>
      </c>
      <c r="P27" t="s" s="6">
        <v>1123</v>
      </c>
      <c r="Q27" s="86">
        <f>IF(H27&gt;3,1,0)</f>
        <v>1</v>
      </c>
      <c r="R27" s="86">
        <v>0</v>
      </c>
      <c r="S27" s="86">
        <f>IF(H27&gt;3,R27*H27,0)</f>
        <v>0</v>
      </c>
      <c r="T27" s="86">
        <f>IF(H27&gt;3,H27,0)</f>
        <v>9</v>
      </c>
      <c r="U27" s="86"/>
      <c r="V27" s="86"/>
      <c r="W27" s="86"/>
      <c r="X27" s="86"/>
      <c r="Y27" s="86"/>
      <c r="Z27" s="86"/>
      <c r="AA27" t="s" s="6">
        <v>1124</v>
      </c>
      <c r="AB27" t="s" s="6">
        <v>870</v>
      </c>
      <c r="AC27" t="s" s="6">
        <v>1125</v>
      </c>
      <c r="AD27" t="s" s="6">
        <v>1126</v>
      </c>
      <c r="AE27" t="s" s="96">
        <v>1127</v>
      </c>
      <c r="AF27" s="8">
        <v>35.345802</v>
      </c>
      <c r="AG27" s="8">
        <v>-79.4170543</v>
      </c>
      <c r="AH27" t="s" s="6">
        <v>967</v>
      </c>
    </row>
    <row r="28" ht="16" customHeight="1">
      <c r="A28" s="86">
        <v>0</v>
      </c>
      <c r="B28" t="s" s="48">
        <v>1128</v>
      </c>
      <c r="C28" s="85"/>
      <c r="D28" t="s" s="6">
        <v>1129</v>
      </c>
      <c r="E28" s="87">
        <v>42201</v>
      </c>
      <c r="F28" s="8">
        <v>2015</v>
      </c>
      <c r="G28" t="s" s="6">
        <v>1130</v>
      </c>
      <c r="H28" s="8">
        <v>5</v>
      </c>
      <c r="I28" s="8">
        <v>2</v>
      </c>
      <c r="J28" s="8">
        <v>7</v>
      </c>
      <c r="K28" t="s" s="6">
        <v>865</v>
      </c>
      <c r="L28" t="s" s="6">
        <v>1003</v>
      </c>
      <c r="M28" t="s" s="6">
        <v>1131</v>
      </c>
      <c r="N28" t="s" s="6">
        <v>1132</v>
      </c>
      <c r="O28" t="s" s="6">
        <v>1133</v>
      </c>
      <c r="P28" t="s" s="6">
        <v>1134</v>
      </c>
      <c r="Q28" s="86">
        <f>IF(H28&gt;3,1,0)</f>
        <v>1</v>
      </c>
      <c r="R28" s="86">
        <v>0</v>
      </c>
      <c r="S28" s="86">
        <f>IF(H28&gt;3,R28*H28,0)</f>
        <v>0</v>
      </c>
      <c r="T28" s="86">
        <f>IF(H28&gt;3,H28,0)</f>
        <v>5</v>
      </c>
      <c r="U28" s="86"/>
      <c r="V28" s="86"/>
      <c r="W28" s="86"/>
      <c r="X28" s="86"/>
      <c r="Y28" s="86"/>
      <c r="Z28" s="86"/>
      <c r="AA28" t="s" s="6">
        <v>1135</v>
      </c>
      <c r="AB28" t="s" s="6">
        <v>870</v>
      </c>
      <c r="AC28" t="s" s="6">
        <v>1125</v>
      </c>
      <c r="AD28" t="s" s="6">
        <v>1136</v>
      </c>
      <c r="AE28" s="8"/>
      <c r="AF28" s="8">
        <v>26.1223084</v>
      </c>
      <c r="AG28" s="8">
        <v>-80.14337860000001</v>
      </c>
      <c r="AH28" t="s" s="6">
        <v>967</v>
      </c>
    </row>
    <row r="29" ht="16" customHeight="1">
      <c r="A29" s="86">
        <v>0</v>
      </c>
      <c r="B29" t="s" s="48">
        <v>1137</v>
      </c>
      <c r="C29" s="85"/>
      <c r="D29" t="s" s="6">
        <v>1138</v>
      </c>
      <c r="E29" s="87">
        <v>42172</v>
      </c>
      <c r="F29" s="8">
        <v>2015</v>
      </c>
      <c r="G29" t="s" s="6">
        <v>1139</v>
      </c>
      <c r="H29" s="8">
        <v>9</v>
      </c>
      <c r="I29" s="8">
        <v>1</v>
      </c>
      <c r="J29" s="8">
        <v>10</v>
      </c>
      <c r="K29" t="s" s="6">
        <v>993</v>
      </c>
      <c r="L29" t="s" s="6">
        <v>1003</v>
      </c>
      <c r="M29" s="8"/>
      <c r="N29" t="s" s="6">
        <v>959</v>
      </c>
      <c r="O29" t="s" s="6">
        <v>1140</v>
      </c>
      <c r="P29" t="s" s="6">
        <v>1141</v>
      </c>
      <c r="Q29" s="86">
        <f>IF(H29&gt;3,1,0)</f>
        <v>1</v>
      </c>
      <c r="R29" s="86">
        <v>0</v>
      </c>
      <c r="S29" s="86">
        <f>IF(H29&gt;3,R29*H29,0)</f>
        <v>0</v>
      </c>
      <c r="T29" s="86">
        <f>IF(H29&gt;3,H29,0)</f>
        <v>9</v>
      </c>
      <c r="U29" s="86"/>
      <c r="V29" s="86"/>
      <c r="W29" s="86"/>
      <c r="X29" s="86"/>
      <c r="Y29" s="86"/>
      <c r="Z29" s="86"/>
      <c r="AA29" t="s" s="6">
        <v>1142</v>
      </c>
      <c r="AB29" t="s" s="6">
        <v>974</v>
      </c>
      <c r="AC29" t="s" s="6">
        <v>1125</v>
      </c>
      <c r="AD29" t="s" s="6">
        <v>1143</v>
      </c>
      <c r="AE29" s="8"/>
      <c r="AF29" s="8">
        <v>25.796491</v>
      </c>
      <c r="AG29" s="8">
        <v>-80.22668299999999</v>
      </c>
      <c r="AH29" t="s" s="6">
        <v>967</v>
      </c>
    </row>
    <row r="30" ht="16" customHeight="1">
      <c r="A30" s="86">
        <v>0</v>
      </c>
      <c r="B30" t="s" s="48">
        <v>1144</v>
      </c>
      <c r="C30" s="85"/>
      <c r="D30" t="s" s="6">
        <v>1145</v>
      </c>
      <c r="E30" s="87">
        <v>42166</v>
      </c>
      <c r="F30" s="8">
        <v>2015</v>
      </c>
      <c r="G30" t="s" s="6">
        <v>1146</v>
      </c>
      <c r="H30" s="8">
        <v>3</v>
      </c>
      <c r="I30" s="8">
        <v>1</v>
      </c>
      <c r="J30" s="8">
        <v>4</v>
      </c>
      <c r="K30" t="s" s="6">
        <v>870</v>
      </c>
      <c r="L30" t="s" s="6">
        <v>959</v>
      </c>
      <c r="M30" t="s" s="6">
        <v>1147</v>
      </c>
      <c r="N30" t="s" s="6">
        <v>959</v>
      </c>
      <c r="O30" t="s" s="6">
        <v>1003</v>
      </c>
      <c r="P30" t="s" s="6">
        <v>1148</v>
      </c>
      <c r="Q30" s="86">
        <f>IF(H30&gt;3,1,0)</f>
        <v>0</v>
      </c>
      <c r="R30" s="86">
        <v>0</v>
      </c>
      <c r="S30" s="86">
        <f>IF(H30&gt;3,R30*H30,0)</f>
        <v>0</v>
      </c>
      <c r="T30" s="86">
        <f>IF(H30&gt;3,H30,0)</f>
        <v>0</v>
      </c>
      <c r="U30" s="86"/>
      <c r="V30" s="86"/>
      <c r="W30" s="86"/>
      <c r="X30" s="86"/>
      <c r="Y30" s="86"/>
      <c r="Z30" s="86"/>
      <c r="AA30" t="s" s="6">
        <v>1149</v>
      </c>
      <c r="AB30" t="s" s="6">
        <v>1057</v>
      </c>
      <c r="AC30" t="s" s="6">
        <v>964</v>
      </c>
      <c r="AD30" t="s" s="6">
        <v>1150</v>
      </c>
      <c r="AE30" s="8"/>
      <c r="AF30" s="8">
        <v>39.9589</v>
      </c>
      <c r="AG30" s="8">
        <v>-76.0806</v>
      </c>
      <c r="AH30" t="s" s="6">
        <v>967</v>
      </c>
    </row>
    <row r="31" ht="13.65" customHeight="1">
      <c r="A31" s="86">
        <v>0</v>
      </c>
      <c r="B31" t="s" s="48">
        <v>1151</v>
      </c>
      <c r="C31" s="85"/>
      <c r="D31" t="s" s="6">
        <v>1152</v>
      </c>
      <c r="E31" s="87">
        <v>41936</v>
      </c>
      <c r="F31" s="8">
        <v>2014</v>
      </c>
      <c r="G31" t="s" s="6">
        <v>1153</v>
      </c>
      <c r="H31" s="8">
        <v>5</v>
      </c>
      <c r="I31" s="8">
        <v>1</v>
      </c>
      <c r="J31" s="8">
        <v>6</v>
      </c>
      <c r="K31" t="s" s="6">
        <v>690</v>
      </c>
      <c r="L31" t="s" s="6">
        <v>1003</v>
      </c>
      <c r="M31" t="s" s="6">
        <v>1154</v>
      </c>
      <c r="N31" t="s" s="6">
        <v>985</v>
      </c>
      <c r="O31" t="s" s="6">
        <v>1155</v>
      </c>
      <c r="P31" t="s" s="6">
        <v>1141</v>
      </c>
      <c r="Q31" s="86">
        <f>IF(H31&gt;3,1,0)</f>
        <v>1</v>
      </c>
      <c r="R31" s="86">
        <v>0</v>
      </c>
      <c r="S31" s="86">
        <f>IF(H31&gt;3,R31*H31,0)</f>
        <v>0</v>
      </c>
      <c r="T31" s="86">
        <f>IF(H31&gt;3,H31,0)</f>
        <v>5</v>
      </c>
      <c r="U31" s="86"/>
      <c r="V31" s="86"/>
      <c r="W31" s="86"/>
      <c r="X31" s="86"/>
      <c r="Y31" s="86"/>
      <c r="Z31" s="86"/>
      <c r="AA31" t="s" s="6">
        <v>1156</v>
      </c>
      <c r="AB31" t="s" s="6">
        <v>1157</v>
      </c>
      <c r="AC31" t="s" s="6">
        <v>1125</v>
      </c>
      <c r="AD31" t="s" s="6">
        <v>1158</v>
      </c>
      <c r="AE31" t="s" s="43">
        <v>1159</v>
      </c>
      <c r="AF31" s="8">
        <v>38.5833862</v>
      </c>
      <c r="AG31" s="8">
        <v>-90.406785</v>
      </c>
      <c r="AH31" t="s" s="6">
        <v>967</v>
      </c>
    </row>
    <row r="32" ht="13.65" customHeight="1">
      <c r="A32" s="86">
        <v>0</v>
      </c>
      <c r="B32" s="86"/>
      <c r="C32" s="85"/>
      <c r="D32" s="8"/>
      <c r="E32" s="87"/>
      <c r="F32" s="8"/>
      <c r="G32" t="s" s="6">
        <v>1160</v>
      </c>
      <c r="H32" s="8"/>
      <c r="I32" s="8"/>
      <c r="J32" s="8"/>
      <c r="K32" s="8"/>
      <c r="L32" s="8"/>
      <c r="M32" s="8"/>
      <c r="N32" s="8"/>
      <c r="O32" s="8"/>
      <c r="P32" s="8"/>
      <c r="Q32" s="86">
        <f>IF(H32&gt;3,1,0)</f>
      </c>
      <c r="R32" s="86">
        <v>0</v>
      </c>
      <c r="S32" s="86">
        <f>IF(H32&gt;3,R32*H32,0)</f>
      </c>
      <c r="T32" s="86">
        <f>IF(H32&gt;3,H32,0)</f>
      </c>
      <c r="U32" s="86"/>
      <c r="V32" s="86"/>
      <c r="W32" s="86"/>
      <c r="X32" s="86"/>
      <c r="Y32" s="86"/>
      <c r="Z32" s="86"/>
      <c r="AA32" s="8"/>
      <c r="AB32" s="8"/>
      <c r="AC32" s="8"/>
      <c r="AD32" s="8"/>
      <c r="AE32" s="49"/>
      <c r="AF32" s="8"/>
      <c r="AG32" s="8"/>
      <c r="AH32" s="8"/>
    </row>
    <row r="33" ht="18" customHeight="1">
      <c r="A33" s="97">
        <v>0</v>
      </c>
      <c r="B33" t="s" s="98">
        <v>1161</v>
      </c>
      <c r="C33" s="97"/>
      <c r="D33" t="s" s="98">
        <v>1162</v>
      </c>
      <c r="E33" s="99">
        <v>41782</v>
      </c>
      <c r="F33" s="97">
        <v>2014</v>
      </c>
      <c r="G33" t="s" s="98">
        <v>1163</v>
      </c>
      <c r="H33" s="97">
        <v>6</v>
      </c>
      <c r="I33" s="97">
        <v>13</v>
      </c>
      <c r="J33" s="97">
        <v>19</v>
      </c>
      <c r="K33" t="s" s="98">
        <v>690</v>
      </c>
      <c r="L33" t="s" s="98">
        <v>959</v>
      </c>
      <c r="M33" t="s" s="98">
        <v>1164</v>
      </c>
      <c r="N33" t="s" s="98">
        <v>959</v>
      </c>
      <c r="O33" s="97"/>
      <c r="P33" t="s" s="98">
        <v>1165</v>
      </c>
      <c r="Q33" s="86">
        <f>IF(H33&gt;3,1,0)</f>
        <v>1</v>
      </c>
      <c r="R33" s="97">
        <v>0</v>
      </c>
      <c r="S33" s="86">
        <f>IF(H33&gt;3,R33*H33,0)</f>
        <v>0</v>
      </c>
      <c r="T33" s="86">
        <f>IF(H33&gt;3,H33,0)</f>
        <v>6</v>
      </c>
      <c r="U33" s="97"/>
      <c r="V33" s="97"/>
      <c r="W33" s="97">
        <f>IF(H33&gt;5,1,0)</f>
        <v>1</v>
      </c>
      <c r="X33" s="97">
        <f>W33*H33</f>
        <v>6</v>
      </c>
      <c r="Y33" s="97">
        <f>IF(H33&gt;5,1,0)*R33</f>
        <v>0</v>
      </c>
      <c r="Z33" s="97">
        <f>Y33*H33</f>
        <v>0</v>
      </c>
      <c r="AA33" t="s" s="98">
        <v>1166</v>
      </c>
      <c r="AB33" t="s" s="98">
        <v>974</v>
      </c>
      <c r="AC33" t="s" s="98">
        <v>964</v>
      </c>
      <c r="AD33" t="s" s="98">
        <v>1167</v>
      </c>
      <c r="AE33" s="97"/>
      <c r="AF33" s="97">
        <v>41.2587317</v>
      </c>
      <c r="AG33" s="97">
        <v>-95.9378732</v>
      </c>
      <c r="AH33" t="s" s="98">
        <v>967</v>
      </c>
    </row>
    <row r="34" ht="18" customHeight="1">
      <c r="A34" s="97">
        <v>0</v>
      </c>
      <c r="B34" t="s" s="98">
        <v>1168</v>
      </c>
      <c r="C34" s="97"/>
      <c r="D34" t="s" s="98">
        <v>1169</v>
      </c>
      <c r="E34" s="99">
        <v>41732</v>
      </c>
      <c r="F34" s="97">
        <v>2014</v>
      </c>
      <c r="G34" t="s" s="98">
        <v>1170</v>
      </c>
      <c r="H34" s="97">
        <v>3</v>
      </c>
      <c r="I34" s="97">
        <v>12</v>
      </c>
      <c r="J34" s="97">
        <v>15</v>
      </c>
      <c r="K34" t="s" s="98">
        <v>865</v>
      </c>
      <c r="L34" t="s" s="98">
        <v>1003</v>
      </c>
      <c r="M34" t="s" s="98">
        <v>1171</v>
      </c>
      <c r="N34" t="s" s="98">
        <v>959</v>
      </c>
      <c r="O34" t="s" s="98">
        <v>1172</v>
      </c>
      <c r="P34" t="s" s="98">
        <v>111</v>
      </c>
      <c r="Q34" s="86">
        <f>IF(H34&gt;3,1,0)</f>
        <v>0</v>
      </c>
      <c r="R34" s="97">
        <v>0</v>
      </c>
      <c r="S34" s="86">
        <f>IF(H34&gt;3,R34*H34,0)</f>
        <v>0</v>
      </c>
      <c r="T34" s="86">
        <f>IF(H34&gt;3,H34,0)</f>
        <v>0</v>
      </c>
      <c r="U34" s="97"/>
      <c r="V34" s="97"/>
      <c r="W34" s="97">
        <f>IF(H34&gt;5,1,0)</f>
        <v>0</v>
      </c>
      <c r="X34" s="97">
        <f>W34*H34</f>
        <v>0</v>
      </c>
      <c r="Y34" s="97">
        <f>IF(H34&gt;5,1,0)*R34</f>
        <v>0</v>
      </c>
      <c r="Z34" s="97">
        <f>Y34*H34</f>
        <v>0</v>
      </c>
      <c r="AA34" t="s" s="98">
        <v>1173</v>
      </c>
      <c r="AB34" t="s" s="98">
        <v>1057</v>
      </c>
      <c r="AC34" t="s" s="98">
        <v>964</v>
      </c>
      <c r="AD34" t="s" s="98">
        <v>1174</v>
      </c>
      <c r="AE34" s="97"/>
      <c r="AF34" s="97">
        <v>27.823713</v>
      </c>
      <c r="AG34" s="97">
        <v>-97.41739794</v>
      </c>
      <c r="AH34" t="s" s="98">
        <v>967</v>
      </c>
    </row>
    <row r="35" ht="18" customHeight="1">
      <c r="A35" s="97">
        <v>0</v>
      </c>
      <c r="B35" t="s" s="98">
        <v>1175</v>
      </c>
      <c r="C35" s="97"/>
      <c r="D35" t="s" s="98">
        <v>1176</v>
      </c>
      <c r="E35" s="99">
        <v>41690</v>
      </c>
      <c r="F35" s="97">
        <v>2014</v>
      </c>
      <c r="G35" t="s" s="98">
        <v>1177</v>
      </c>
      <c r="H35" s="97">
        <v>4</v>
      </c>
      <c r="I35" s="97">
        <v>2</v>
      </c>
      <c r="J35" s="97">
        <v>6</v>
      </c>
      <c r="K35" t="s" s="98">
        <v>870</v>
      </c>
      <c r="L35" t="s" s="98">
        <v>406</v>
      </c>
      <c r="M35" s="97"/>
      <c r="N35" t="s" s="98">
        <v>406</v>
      </c>
      <c r="O35" s="97"/>
      <c r="P35" t="s" s="98">
        <v>1178</v>
      </c>
      <c r="Q35" s="86">
        <f>IF(H35&gt;3,1,0)</f>
        <v>1</v>
      </c>
      <c r="R35" s="97">
        <v>0</v>
      </c>
      <c r="S35" s="86">
        <f>IF(H35&gt;3,R35*H35,0)</f>
        <v>0</v>
      </c>
      <c r="T35" s="86">
        <f>IF(H35&gt;3,H35,0)</f>
        <v>4</v>
      </c>
      <c r="U35" s="97"/>
      <c r="V35" s="97"/>
      <c r="W35" s="97">
        <f>IF(H35&gt;5,1,0)</f>
        <v>0</v>
      </c>
      <c r="X35" s="97">
        <f>W35*H35</f>
        <v>0</v>
      </c>
      <c r="Y35" s="97">
        <f>IF(H35&gt;5,1,0)*R35</f>
        <v>0</v>
      </c>
      <c r="Z35" s="97">
        <f>Y35*H35</f>
        <v>0</v>
      </c>
      <c r="AA35" t="s" s="98">
        <v>1179</v>
      </c>
      <c r="AB35" t="s" s="98">
        <v>1157</v>
      </c>
      <c r="AC35" t="s" s="98">
        <v>1180</v>
      </c>
      <c r="AD35" t="s" s="98">
        <v>1181</v>
      </c>
      <c r="AE35" s="97"/>
      <c r="AF35" s="97">
        <v>47.876346</v>
      </c>
      <c r="AG35" s="97">
        <v>-95.0169401</v>
      </c>
      <c r="AH35" t="s" s="98">
        <v>989</v>
      </c>
    </row>
    <row r="36" ht="18" customHeight="1">
      <c r="A36" s="97">
        <v>0</v>
      </c>
      <c r="B36" t="s" s="98">
        <v>1182</v>
      </c>
      <c r="C36" s="97"/>
      <c r="D36" t="s" s="98">
        <v>1183</v>
      </c>
      <c r="E36" s="99">
        <v>41533</v>
      </c>
      <c r="F36" s="97">
        <v>2013</v>
      </c>
      <c r="G36" t="s" s="98">
        <v>1184</v>
      </c>
      <c r="H36" s="97">
        <v>12</v>
      </c>
      <c r="I36" s="97">
        <v>8</v>
      </c>
      <c r="J36" s="97">
        <v>20</v>
      </c>
      <c r="K36" t="s" s="98">
        <v>865</v>
      </c>
      <c r="L36" t="s" s="98">
        <v>959</v>
      </c>
      <c r="M36" t="s" s="98">
        <v>1185</v>
      </c>
      <c r="N36" t="s" s="98">
        <v>959</v>
      </c>
      <c r="O36" t="s" s="98">
        <v>1186</v>
      </c>
      <c r="P36" t="s" s="98">
        <v>1187</v>
      </c>
      <c r="Q36" s="86">
        <f>IF(H36&gt;3,1,0)</f>
        <v>1</v>
      </c>
      <c r="R36" s="97">
        <v>0</v>
      </c>
      <c r="S36" s="86">
        <f>IF(H36&gt;3,R36*H36,0)</f>
        <v>0</v>
      </c>
      <c r="T36" s="86">
        <f>IF(H36&gt;3,H36,0)</f>
        <v>12</v>
      </c>
      <c r="U36" s="97"/>
      <c r="V36" s="97"/>
      <c r="W36" s="97">
        <f>IF(H36&gt;5,1,0)</f>
        <v>1</v>
      </c>
      <c r="X36" s="97">
        <f>W36*H36</f>
        <v>12</v>
      </c>
      <c r="Y36" s="97">
        <f>IF(H36&gt;5,1,0)*R36</f>
        <v>0</v>
      </c>
      <c r="Z36" s="97">
        <f>Y36*H36</f>
        <v>0</v>
      </c>
      <c r="AA36" t="s" s="98">
        <v>1188</v>
      </c>
      <c r="AB36" t="s" s="98">
        <v>1010</v>
      </c>
      <c r="AC36" t="s" s="98">
        <v>1125</v>
      </c>
      <c r="AD36" t="s" s="98">
        <v>1189</v>
      </c>
      <c r="AE36" t="s" s="100">
        <v>1190</v>
      </c>
      <c r="AF36" s="97">
        <v>39.754713</v>
      </c>
      <c r="AG36" s="97">
        <v>-104.835869</v>
      </c>
      <c r="AH36" t="s" s="98">
        <v>967</v>
      </c>
    </row>
    <row r="37" ht="18" customHeight="1">
      <c r="A37" s="97">
        <v>0</v>
      </c>
      <c r="B37" t="s" s="98">
        <v>1191</v>
      </c>
      <c r="C37" s="97"/>
      <c r="D37" t="s" s="98">
        <v>1192</v>
      </c>
      <c r="E37" s="99">
        <v>41481</v>
      </c>
      <c r="F37" s="97">
        <v>2013</v>
      </c>
      <c r="G37" t="s" s="98">
        <v>1193</v>
      </c>
      <c r="H37" s="97">
        <v>7</v>
      </c>
      <c r="I37" s="97">
        <v>0</v>
      </c>
      <c r="J37" s="97">
        <v>7</v>
      </c>
      <c r="K37" t="s" s="98">
        <v>870</v>
      </c>
      <c r="L37" t="s" s="98">
        <v>1003</v>
      </c>
      <c r="M37" t="s" s="98">
        <v>1194</v>
      </c>
      <c r="N37" t="s" s="98">
        <v>959</v>
      </c>
      <c r="O37" t="s" s="98">
        <v>1195</v>
      </c>
      <c r="P37" t="s" s="98">
        <v>1179</v>
      </c>
      <c r="Q37" s="86">
        <f>IF(H37&gt;3,1,0)</f>
        <v>1</v>
      </c>
      <c r="R37" s="97">
        <v>0</v>
      </c>
      <c r="S37" s="86">
        <f>IF(H37&gt;3,R37*H37,0)</f>
        <v>0</v>
      </c>
      <c r="T37" s="86">
        <f>IF(H37&gt;3,H37,0)</f>
        <v>7</v>
      </c>
      <c r="U37" s="97"/>
      <c r="V37" s="97"/>
      <c r="W37" s="97">
        <f>IF(H37&gt;5,1,0)</f>
        <v>1</v>
      </c>
      <c r="X37" s="97">
        <f>W37*H37</f>
        <v>7</v>
      </c>
      <c r="Y37" s="97">
        <f>IF(H37&gt;5,1,0)*R37</f>
        <v>0</v>
      </c>
      <c r="Z37" s="97">
        <f>Y37*H37</f>
        <v>0</v>
      </c>
      <c r="AA37" t="s" s="98">
        <v>1196</v>
      </c>
      <c r="AB37" t="s" s="98">
        <v>1057</v>
      </c>
      <c r="AC37" t="s" s="98">
        <v>1125</v>
      </c>
      <c r="AD37" t="s" s="98">
        <v>1197</v>
      </c>
      <c r="AE37" t="s" s="100">
        <v>1198</v>
      </c>
      <c r="AF37" s="97"/>
      <c r="AG37" s="97"/>
      <c r="AH37" t="s" s="98">
        <v>967</v>
      </c>
    </row>
    <row r="38" ht="18" customHeight="1">
      <c r="A38" s="97">
        <v>0</v>
      </c>
      <c r="B38" t="s" s="98">
        <v>1199</v>
      </c>
      <c r="C38" s="97"/>
      <c r="D38" t="s" s="98">
        <v>1200</v>
      </c>
      <c r="E38" s="99">
        <v>41432</v>
      </c>
      <c r="F38" s="97">
        <v>2013</v>
      </c>
      <c r="G38" t="s" s="98">
        <v>1201</v>
      </c>
      <c r="H38" s="97">
        <v>6</v>
      </c>
      <c r="I38" s="97">
        <v>3</v>
      </c>
      <c r="J38" s="97">
        <v>9</v>
      </c>
      <c r="K38" t="s" s="98">
        <v>870</v>
      </c>
      <c r="L38" t="s" s="98">
        <v>959</v>
      </c>
      <c r="M38" t="s" s="98">
        <v>1202</v>
      </c>
      <c r="N38" t="s" s="98">
        <v>1203</v>
      </c>
      <c r="O38" t="s" s="98">
        <v>1204</v>
      </c>
      <c r="P38" t="s" s="98">
        <v>1205</v>
      </c>
      <c r="Q38" s="86">
        <f>IF(H38&gt;3,1,0)</f>
        <v>1</v>
      </c>
      <c r="R38" s="97">
        <v>0</v>
      </c>
      <c r="S38" s="86">
        <f>IF(H38&gt;3,R38*H38,0)</f>
        <v>0</v>
      </c>
      <c r="T38" s="86">
        <f>IF(H38&gt;3,H38,0)</f>
        <v>6</v>
      </c>
      <c r="U38" s="97"/>
      <c r="V38" s="97"/>
      <c r="W38" s="97">
        <f>IF(H38&gt;5,1,0)</f>
        <v>1</v>
      </c>
      <c r="X38" s="97">
        <f>W38*H38</f>
        <v>6</v>
      </c>
      <c r="Y38" s="97">
        <f>IF(H38&gt;5,1,0)*R38</f>
        <v>0</v>
      </c>
      <c r="Z38" s="97">
        <f>Y38*H38</f>
        <v>0</v>
      </c>
      <c r="AA38" t="s" s="98">
        <v>1206</v>
      </c>
      <c r="AB38" t="s" s="98">
        <v>974</v>
      </c>
      <c r="AC38" t="s" s="98">
        <v>1125</v>
      </c>
      <c r="AD38" t="s" s="100">
        <v>1207</v>
      </c>
      <c r="AE38" t="s" s="98">
        <v>1208</v>
      </c>
      <c r="AF38" s="97">
        <v>32.788387</v>
      </c>
      <c r="AG38" s="97">
        <v>-79.933143</v>
      </c>
      <c r="AH38" t="s" s="98">
        <v>967</v>
      </c>
    </row>
    <row r="39" ht="18" customHeight="1">
      <c r="A39" s="97">
        <v>0</v>
      </c>
      <c r="B39" t="s" s="98">
        <v>1209</v>
      </c>
      <c r="C39" s="97"/>
      <c r="D39" t="s" s="98">
        <v>1210</v>
      </c>
      <c r="E39" s="99">
        <v>41385</v>
      </c>
      <c r="F39" s="97">
        <v>2013</v>
      </c>
      <c r="G39" t="s" s="98">
        <v>1211</v>
      </c>
      <c r="H39" s="97">
        <v>5</v>
      </c>
      <c r="I39" s="97">
        <v>0</v>
      </c>
      <c r="J39" s="97">
        <v>5</v>
      </c>
      <c r="K39" t="s" s="98">
        <v>870</v>
      </c>
      <c r="L39" t="s" s="98">
        <v>985</v>
      </c>
      <c r="M39" s="97"/>
      <c r="N39" t="s" s="98">
        <v>959</v>
      </c>
      <c r="O39" t="s" s="98">
        <v>406</v>
      </c>
      <c r="P39" t="s" s="98">
        <v>1212</v>
      </c>
      <c r="Q39" s="86">
        <f>IF(H39&gt;3,1,0)</f>
        <v>1</v>
      </c>
      <c r="R39" s="97">
        <v>0</v>
      </c>
      <c r="S39" s="86">
        <f>IF(H39&gt;3,R39*H39,0)</f>
        <v>0</v>
      </c>
      <c r="T39" s="86">
        <f>IF(H39&gt;3,H39,0)</f>
        <v>5</v>
      </c>
      <c r="U39" s="97"/>
      <c r="V39" s="97"/>
      <c r="W39" s="97">
        <f>IF(H39&gt;5,1,0)</f>
        <v>0</v>
      </c>
      <c r="X39" s="97">
        <f>W39*H39</f>
        <v>0</v>
      </c>
      <c r="Y39" s="97">
        <f>IF(H39&gt;5,1,0)*R39</f>
        <v>0</v>
      </c>
      <c r="Z39" s="97">
        <f>Y39*H39</f>
        <v>0</v>
      </c>
      <c r="AA39" t="s" s="98">
        <v>1213</v>
      </c>
      <c r="AB39" t="s" s="98">
        <v>1010</v>
      </c>
      <c r="AC39" t="s" s="98">
        <v>1125</v>
      </c>
      <c r="AD39" t="s" s="100">
        <v>1214</v>
      </c>
      <c r="AE39" s="97"/>
      <c r="AF39" s="97">
        <v>42.8858503</v>
      </c>
      <c r="AG39" s="97">
        <v>-87.8631362</v>
      </c>
      <c r="AH39" t="s" s="98">
        <v>967</v>
      </c>
    </row>
    <row r="40" ht="18" customHeight="1">
      <c r="A40" s="97">
        <v>0</v>
      </c>
      <c r="B40" t="s" s="98">
        <v>1215</v>
      </c>
      <c r="C40" s="97"/>
      <c r="D40" t="s" s="98">
        <v>1216</v>
      </c>
      <c r="E40" s="99">
        <v>41346</v>
      </c>
      <c r="F40" s="97">
        <v>2013</v>
      </c>
      <c r="G40" t="s" s="98">
        <v>1217</v>
      </c>
      <c r="H40" s="97">
        <v>5</v>
      </c>
      <c r="I40" s="97">
        <v>2</v>
      </c>
      <c r="J40" s="97">
        <v>7</v>
      </c>
      <c r="K40" t="s" s="98">
        <v>870</v>
      </c>
      <c r="L40" t="s" s="98">
        <v>985</v>
      </c>
      <c r="M40" s="97"/>
      <c r="N40" t="s" s="98">
        <v>959</v>
      </c>
      <c r="O40" t="s" s="98">
        <v>1218</v>
      </c>
      <c r="P40" t="s" s="98">
        <v>1219</v>
      </c>
      <c r="Q40" s="86">
        <f>IF(H40&gt;3,1,0)</f>
        <v>1</v>
      </c>
      <c r="R40" s="97">
        <v>0</v>
      </c>
      <c r="S40" s="86">
        <f>IF(H40&gt;3,R40*H40,0)</f>
        <v>0</v>
      </c>
      <c r="T40" s="86">
        <f>IF(H40&gt;3,H40,0)</f>
        <v>5</v>
      </c>
      <c r="U40" s="97"/>
      <c r="V40" s="97"/>
      <c r="W40" s="97">
        <f>IF(H40&gt;5,1,0)</f>
        <v>0</v>
      </c>
      <c r="X40" s="97">
        <f>W40*H40</f>
        <v>0</v>
      </c>
      <c r="Y40" s="97">
        <f>IF(H40&gt;5,1,0)*R40</f>
        <v>0</v>
      </c>
      <c r="Z40" s="97">
        <f>Y40*H40</f>
        <v>0</v>
      </c>
      <c r="AA40" t="s" s="98">
        <v>406</v>
      </c>
      <c r="AB40" t="s" s="98">
        <v>974</v>
      </c>
      <c r="AC40" t="s" s="98">
        <v>1125</v>
      </c>
      <c r="AD40" t="s" s="100">
        <v>1220</v>
      </c>
      <c r="AE40" t="s" s="100">
        <v>1221</v>
      </c>
      <c r="AF40" s="97">
        <v>39.6021065</v>
      </c>
      <c r="AG40" s="97">
        <v>-104.9877273</v>
      </c>
      <c r="AH40" t="s" s="98">
        <v>967</v>
      </c>
    </row>
    <row r="41" ht="18" customHeight="1">
      <c r="A41" s="97">
        <v>1</v>
      </c>
      <c r="B41" t="s" s="98">
        <v>1222</v>
      </c>
      <c r="C41" s="97"/>
      <c r="D41" t="s" s="98">
        <v>1223</v>
      </c>
      <c r="E41" s="99">
        <v>41257</v>
      </c>
      <c r="F41" s="97">
        <v>2012</v>
      </c>
      <c r="G41" t="s" s="98">
        <v>1224</v>
      </c>
      <c r="H41" s="97">
        <v>27</v>
      </c>
      <c r="I41" s="97">
        <v>2</v>
      </c>
      <c r="J41" s="97">
        <v>29</v>
      </c>
      <c r="K41" t="s" s="98">
        <v>690</v>
      </c>
      <c r="L41" t="s" s="98">
        <v>959</v>
      </c>
      <c r="M41" t="s" s="98">
        <v>1225</v>
      </c>
      <c r="N41" t="s" s="98">
        <v>985</v>
      </c>
      <c r="O41" t="s" s="98">
        <v>1226</v>
      </c>
      <c r="P41" t="s" s="98">
        <v>1227</v>
      </c>
      <c r="Q41" s="86">
        <f>IF(H41&gt;3,1,0)</f>
        <v>1</v>
      </c>
      <c r="R41" s="97">
        <v>1</v>
      </c>
      <c r="S41" s="86">
        <f>IF(H41&gt;3,R41*H41,0)</f>
        <v>27</v>
      </c>
      <c r="T41" s="86">
        <f>IF(H41&gt;3,H41,0)</f>
        <v>27</v>
      </c>
      <c r="U41" s="97"/>
      <c r="V41" s="97"/>
      <c r="W41" s="97">
        <f>IF(H41&gt;5,1,0)</f>
        <v>1</v>
      </c>
      <c r="X41" s="97">
        <f>W41*H41</f>
        <v>27</v>
      </c>
      <c r="Y41" s="97">
        <f>IF(H41&gt;5,1,0)*R41</f>
        <v>1</v>
      </c>
      <c r="Z41" s="97">
        <f>Y41*H41</f>
        <v>27</v>
      </c>
      <c r="AA41" t="s" s="98">
        <v>1228</v>
      </c>
      <c r="AB41" t="s" s="98">
        <v>1229</v>
      </c>
      <c r="AC41" t="s" s="98">
        <v>1125</v>
      </c>
      <c r="AD41" t="s" s="98">
        <v>1230</v>
      </c>
      <c r="AE41" t="s" s="98">
        <v>1230</v>
      </c>
      <c r="AF41" s="97">
        <v>45.5719072</v>
      </c>
      <c r="AG41" s="97">
        <v>-88.9028922</v>
      </c>
      <c r="AH41" t="s" s="98">
        <v>967</v>
      </c>
    </row>
    <row r="42" ht="18" customHeight="1">
      <c r="A42" s="97">
        <v>0</v>
      </c>
      <c r="B42" t="s" s="98">
        <v>1231</v>
      </c>
      <c r="C42" s="97"/>
      <c r="D42" t="s" s="98">
        <v>1232</v>
      </c>
      <c r="E42" s="99">
        <v>41179</v>
      </c>
      <c r="F42" s="97">
        <v>2012</v>
      </c>
      <c r="G42" t="s" s="98">
        <v>1233</v>
      </c>
      <c r="H42" s="97">
        <v>7</v>
      </c>
      <c r="I42" s="97">
        <v>1</v>
      </c>
      <c r="J42" s="97">
        <v>8</v>
      </c>
      <c r="K42" t="s" s="98">
        <v>729</v>
      </c>
      <c r="L42" t="s" s="98">
        <v>959</v>
      </c>
      <c r="M42" t="s" s="98">
        <v>1234</v>
      </c>
      <c r="N42" t="s" s="98">
        <v>959</v>
      </c>
      <c r="O42" t="s" s="98">
        <v>406</v>
      </c>
      <c r="P42" t="s" s="98">
        <v>664</v>
      </c>
      <c r="Q42" s="86">
        <f>IF(H42&gt;3,1,0)</f>
        <v>1</v>
      </c>
      <c r="R42" s="97">
        <v>0</v>
      </c>
      <c r="S42" s="86">
        <f>IF(H42&gt;3,R42*H42,0)</f>
        <v>0</v>
      </c>
      <c r="T42" s="86">
        <f>IF(H42&gt;3,H42,0)</f>
        <v>7</v>
      </c>
      <c r="U42" s="97"/>
      <c r="V42" s="97"/>
      <c r="W42" s="97">
        <f>IF(H42&gt;5,1,0)</f>
        <v>1</v>
      </c>
      <c r="X42" s="97">
        <f>W42*H42</f>
        <v>7</v>
      </c>
      <c r="Y42" s="97">
        <f>IF(H42&gt;5,1,0)*R42</f>
        <v>0</v>
      </c>
      <c r="Z42" s="97">
        <f>Y42*H42</f>
        <v>0</v>
      </c>
      <c r="AA42" t="s" s="98">
        <v>1235</v>
      </c>
      <c r="AB42" t="s" s="98">
        <v>1229</v>
      </c>
      <c r="AC42" t="s" s="98">
        <v>1125</v>
      </c>
      <c r="AD42" t="s" s="100">
        <v>1236</v>
      </c>
      <c r="AE42" t="s" s="100">
        <v>1236</v>
      </c>
      <c r="AF42" s="97"/>
      <c r="AG42" s="97"/>
      <c r="AH42" t="s" s="98">
        <v>967</v>
      </c>
    </row>
    <row r="43" ht="18" customHeight="1">
      <c r="A43" s="97">
        <v>0</v>
      </c>
      <c r="B43" t="s" s="98">
        <v>1237</v>
      </c>
      <c r="C43" s="97"/>
      <c r="D43" t="s" s="98">
        <v>1238</v>
      </c>
      <c r="E43" s="99">
        <v>41126</v>
      </c>
      <c r="F43" s="97">
        <v>2012</v>
      </c>
      <c r="G43" t="s" s="98">
        <v>1239</v>
      </c>
      <c r="H43" s="97">
        <v>7</v>
      </c>
      <c r="I43" s="97">
        <v>3</v>
      </c>
      <c r="J43" s="97">
        <v>10</v>
      </c>
      <c r="K43" t="s" s="98">
        <v>993</v>
      </c>
      <c r="L43" t="s" s="98">
        <v>959</v>
      </c>
      <c r="M43" t="s" s="98">
        <v>1240</v>
      </c>
      <c r="N43" t="s" s="98">
        <v>959</v>
      </c>
      <c r="O43" t="s" s="98">
        <v>406</v>
      </c>
      <c r="P43" t="s" s="98">
        <v>664</v>
      </c>
      <c r="Q43" s="86">
        <f>IF(H43&gt;3,1,0)</f>
        <v>1</v>
      </c>
      <c r="R43" s="97">
        <v>0</v>
      </c>
      <c r="S43" s="86">
        <f>IF(H43&gt;3,R43*H43,0)</f>
        <v>0</v>
      </c>
      <c r="T43" s="86">
        <f>IF(H43&gt;3,H43,0)</f>
        <v>7</v>
      </c>
      <c r="U43" s="97"/>
      <c r="V43" s="97"/>
      <c r="W43" s="97">
        <f>IF(H43&gt;5,1,0)</f>
        <v>1</v>
      </c>
      <c r="X43" s="97">
        <f>W43*H43</f>
        <v>7</v>
      </c>
      <c r="Y43" s="97">
        <f>IF(H43&gt;5,1,0)*R43</f>
        <v>0</v>
      </c>
      <c r="Z43" s="97">
        <f>Y43*H43</f>
        <v>0</v>
      </c>
      <c r="AA43" t="s" s="98">
        <v>1241</v>
      </c>
      <c r="AB43" t="s" s="98">
        <v>1229</v>
      </c>
      <c r="AC43" t="s" s="98">
        <v>1125</v>
      </c>
      <c r="AD43" t="s" s="98">
        <v>1242</v>
      </c>
      <c r="AE43" t="s" s="100">
        <v>1243</v>
      </c>
      <c r="AF43" s="97">
        <v>25.8670105</v>
      </c>
      <c r="AG43" s="97">
        <v>-80.29146268</v>
      </c>
      <c r="AH43" t="s" s="98">
        <v>967</v>
      </c>
    </row>
    <row r="44" ht="18" customHeight="1">
      <c r="A44" s="97">
        <v>1</v>
      </c>
      <c r="B44" t="s" s="98">
        <v>1244</v>
      </c>
      <c r="C44" s="97"/>
      <c r="D44" t="s" s="98">
        <v>1245</v>
      </c>
      <c r="E44" s="99">
        <v>41110</v>
      </c>
      <c r="F44" s="97">
        <v>2012</v>
      </c>
      <c r="G44" t="s" s="98">
        <v>1246</v>
      </c>
      <c r="H44" s="97">
        <v>12</v>
      </c>
      <c r="I44" s="97">
        <v>70</v>
      </c>
      <c r="J44" s="97">
        <v>82</v>
      </c>
      <c r="K44" t="s" s="98">
        <v>870</v>
      </c>
      <c r="L44" t="s" s="98">
        <v>959</v>
      </c>
      <c r="M44" t="s" s="98">
        <v>1247</v>
      </c>
      <c r="N44" t="s" s="98">
        <v>959</v>
      </c>
      <c r="O44" t="s" s="98">
        <v>1248</v>
      </c>
      <c r="P44" t="s" s="98">
        <v>1249</v>
      </c>
      <c r="Q44" s="86">
        <f>IF(H44&gt;3,1,0)</f>
        <v>1</v>
      </c>
      <c r="R44" s="97">
        <v>1</v>
      </c>
      <c r="S44" s="86">
        <f>IF(H44&gt;3,R44*H44,0)</f>
        <v>12</v>
      </c>
      <c r="T44" s="86">
        <f>IF(H44&gt;3,H44,0)</f>
        <v>12</v>
      </c>
      <c r="U44" s="97"/>
      <c r="V44" s="97"/>
      <c r="W44" s="97">
        <f>IF(H44&gt;5,1,0)</f>
        <v>1</v>
      </c>
      <c r="X44" s="97">
        <f>W44*H44</f>
        <v>12</v>
      </c>
      <c r="Y44" s="97">
        <f>IF(H44&gt;5,1,0)*R44</f>
        <v>1</v>
      </c>
      <c r="Z44" s="97">
        <f>Y44*H44</f>
        <v>12</v>
      </c>
      <c r="AA44" t="s" s="98">
        <v>1250</v>
      </c>
      <c r="AB44" t="s" s="98">
        <v>1229</v>
      </c>
      <c r="AC44" t="s" s="98">
        <v>1125</v>
      </c>
      <c r="AD44" t="s" s="98">
        <v>1251</v>
      </c>
      <c r="AE44" t="s" s="100">
        <v>1252</v>
      </c>
      <c r="AF44" s="97">
        <v>44.0462362</v>
      </c>
      <c r="AG44" s="97">
        <v>-123.0220289</v>
      </c>
      <c r="AH44" t="s" s="98">
        <v>989</v>
      </c>
    </row>
    <row r="45" ht="18" customHeight="1">
      <c r="A45" s="97">
        <v>0</v>
      </c>
      <c r="B45" t="s" s="98">
        <v>1253</v>
      </c>
      <c r="C45" s="97"/>
      <c r="D45" t="s" s="98">
        <v>1254</v>
      </c>
      <c r="E45" s="99">
        <v>41049</v>
      </c>
      <c r="F45" s="97">
        <v>2012</v>
      </c>
      <c r="G45" t="s" s="98">
        <v>1255</v>
      </c>
      <c r="H45" s="97">
        <v>6</v>
      </c>
      <c r="I45" s="97">
        <v>1</v>
      </c>
      <c r="J45" s="97">
        <v>7</v>
      </c>
      <c r="K45" t="s" s="98">
        <v>870</v>
      </c>
      <c r="L45" t="s" s="98">
        <v>959</v>
      </c>
      <c r="M45" t="s" s="98">
        <v>1256</v>
      </c>
      <c r="N45" t="s" s="98">
        <v>959</v>
      </c>
      <c r="O45" t="s" s="98">
        <v>1257</v>
      </c>
      <c r="P45" t="s" s="98">
        <v>896</v>
      </c>
      <c r="Q45" s="86">
        <f>IF(H45&gt;3,1,0)</f>
        <v>1</v>
      </c>
      <c r="R45" s="97">
        <v>0</v>
      </c>
      <c r="S45" s="86">
        <f>IF(H45&gt;3,R45*H45,0)</f>
        <v>0</v>
      </c>
      <c r="T45" s="86">
        <f>IF(H45&gt;3,H45,0)</f>
        <v>6</v>
      </c>
      <c r="U45" s="97"/>
      <c r="V45" s="97"/>
      <c r="W45" s="97">
        <f>IF(H45&gt;5,1,0)</f>
        <v>1</v>
      </c>
      <c r="X45" s="97">
        <f>W45*H45</f>
        <v>6</v>
      </c>
      <c r="Y45" s="97">
        <f>IF(H45&gt;5,1,0)*R45</f>
        <v>0</v>
      </c>
      <c r="Z45" s="97">
        <f>Y45*H45</f>
        <v>0</v>
      </c>
      <c r="AA45" t="s" s="98">
        <v>1258</v>
      </c>
      <c r="AB45" t="s" s="98">
        <v>1229</v>
      </c>
      <c r="AC45" t="s" s="98">
        <v>1125</v>
      </c>
      <c r="AD45" t="s" s="98">
        <v>1259</v>
      </c>
      <c r="AE45" t="s" s="100">
        <v>1260</v>
      </c>
      <c r="AF45" s="97">
        <v>35.8209895</v>
      </c>
      <c r="AG45" s="97">
        <v>-90.6682606</v>
      </c>
      <c r="AH45" t="s" s="98">
        <v>967</v>
      </c>
    </row>
    <row r="46" ht="18" customHeight="1">
      <c r="A46" s="97">
        <v>0</v>
      </c>
      <c r="B46" t="s" s="98">
        <v>1261</v>
      </c>
      <c r="C46" s="97"/>
      <c r="D46" t="s" s="98">
        <v>1262</v>
      </c>
      <c r="E46" s="99">
        <v>41001</v>
      </c>
      <c r="F46" s="97">
        <v>2012</v>
      </c>
      <c r="G46" t="s" s="98">
        <v>1263</v>
      </c>
      <c r="H46" s="97">
        <v>7</v>
      </c>
      <c r="I46" s="97">
        <v>3</v>
      </c>
      <c r="J46" s="97">
        <v>10</v>
      </c>
      <c r="K46" t="s" s="98">
        <v>690</v>
      </c>
      <c r="L46" t="s" s="98">
        <v>959</v>
      </c>
      <c r="M46" t="s" s="98">
        <v>1264</v>
      </c>
      <c r="N46" t="s" s="98">
        <v>959</v>
      </c>
      <c r="O46" t="s" s="98">
        <v>1265</v>
      </c>
      <c r="P46" t="s" s="98">
        <v>664</v>
      </c>
      <c r="Q46" s="86">
        <f>IF(H46&gt;3,1,0)</f>
        <v>1</v>
      </c>
      <c r="R46" s="97">
        <v>0</v>
      </c>
      <c r="S46" s="86">
        <f>IF(H46&gt;3,R46*H46,0)</f>
        <v>0</v>
      </c>
      <c r="T46" s="86">
        <f>IF(H46&gt;3,H46,0)</f>
        <v>7</v>
      </c>
      <c r="U46" s="97"/>
      <c r="V46" s="97"/>
      <c r="W46" s="97">
        <f>IF(H46&gt;5,1,0)</f>
        <v>1</v>
      </c>
      <c r="X46" s="97">
        <f>W46*H46</f>
        <v>7</v>
      </c>
      <c r="Y46" s="97">
        <f>IF(H46&gt;5,1,0)*R46</f>
        <v>0</v>
      </c>
      <c r="Z46" s="97">
        <f>Y46*H46</f>
        <v>0</v>
      </c>
      <c r="AA46" t="s" s="98">
        <v>1266</v>
      </c>
      <c r="AB46" t="s" s="98">
        <v>963</v>
      </c>
      <c r="AC46" t="s" s="98">
        <v>1125</v>
      </c>
      <c r="AD46" t="s" s="98">
        <v>1267</v>
      </c>
      <c r="AE46" t="s" s="100">
        <v>1268</v>
      </c>
      <c r="AF46" s="97">
        <v>40.7606467</v>
      </c>
      <c r="AG46" s="97">
        <v>-111.89109</v>
      </c>
      <c r="AH46" t="s" s="98">
        <v>967</v>
      </c>
    </row>
    <row r="47" ht="18" customHeight="1">
      <c r="A47" s="97">
        <v>0</v>
      </c>
      <c r="B47" t="s" s="98">
        <v>1269</v>
      </c>
      <c r="C47" s="97"/>
      <c r="D47" t="s" s="98">
        <v>1270</v>
      </c>
      <c r="E47" s="99">
        <v>40960</v>
      </c>
      <c r="F47" s="97">
        <v>2012</v>
      </c>
      <c r="G47" t="s" s="98">
        <v>1271</v>
      </c>
      <c r="H47" s="97">
        <v>5</v>
      </c>
      <c r="I47" s="97">
        <v>0</v>
      </c>
      <c r="J47" s="97">
        <v>5</v>
      </c>
      <c r="K47" t="s" s="98">
        <v>870</v>
      </c>
      <c r="L47" t="s" s="98">
        <v>959</v>
      </c>
      <c r="M47" t="s" s="98">
        <v>1272</v>
      </c>
      <c r="N47" t="s" s="98">
        <v>959</v>
      </c>
      <c r="O47" t="s" s="98">
        <v>406</v>
      </c>
      <c r="P47" t="s" s="98">
        <v>664</v>
      </c>
      <c r="Q47" s="86">
        <f>IF(H47&gt;3,1,0)</f>
        <v>1</v>
      </c>
      <c r="R47" s="97">
        <v>0</v>
      </c>
      <c r="S47" s="86">
        <f>IF(H47&gt;3,R47*H47,0)</f>
        <v>0</v>
      </c>
      <c r="T47" s="86">
        <f>IF(H47&gt;3,H47,0)</f>
        <v>5</v>
      </c>
      <c r="U47" s="97"/>
      <c r="V47" s="97"/>
      <c r="W47" s="97">
        <f>IF(H47&gt;5,1,0)</f>
        <v>0</v>
      </c>
      <c r="X47" s="97">
        <f>W47*H47</f>
        <v>0</v>
      </c>
      <c r="Y47" s="97">
        <f>IF(H47&gt;5,1,0)*R47</f>
        <v>0</v>
      </c>
      <c r="Z47" s="97">
        <f>Y47*H47</f>
        <v>0</v>
      </c>
      <c r="AA47" t="s" s="98">
        <v>1266</v>
      </c>
      <c r="AB47" t="s" s="98">
        <v>963</v>
      </c>
      <c r="AC47" t="s" s="98">
        <v>1125</v>
      </c>
      <c r="AD47" t="s" s="98">
        <v>1273</v>
      </c>
      <c r="AE47" t="s" s="100">
        <v>1274</v>
      </c>
      <c r="AF47" s="97">
        <v>39.07868761</v>
      </c>
      <c r="AG47" s="97">
        <v>-121.5475762</v>
      </c>
      <c r="AH47" t="s" s="98">
        <v>967</v>
      </c>
    </row>
    <row r="48" ht="18" customHeight="1">
      <c r="A48" s="97">
        <v>0</v>
      </c>
      <c r="B48" t="s" s="98">
        <v>1275</v>
      </c>
      <c r="C48" s="97"/>
      <c r="D48" t="s" s="98">
        <v>1276</v>
      </c>
      <c r="E48" s="99">
        <v>40828</v>
      </c>
      <c r="F48" s="97">
        <v>2011</v>
      </c>
      <c r="G48" t="s" s="98">
        <v>1277</v>
      </c>
      <c r="H48" s="97">
        <v>8</v>
      </c>
      <c r="I48" s="97">
        <v>1</v>
      </c>
      <c r="J48" s="97">
        <v>9</v>
      </c>
      <c r="K48" t="s" s="98">
        <v>870</v>
      </c>
      <c r="L48" t="s" s="98">
        <v>959</v>
      </c>
      <c r="M48" t="s" s="98">
        <v>1278</v>
      </c>
      <c r="N48" t="s" s="98">
        <v>959</v>
      </c>
      <c r="O48" t="s" s="98">
        <v>406</v>
      </c>
      <c r="P48" t="s" s="98">
        <v>1279</v>
      </c>
      <c r="Q48" s="86">
        <f>IF(H48&gt;3,1,0)</f>
        <v>1</v>
      </c>
      <c r="R48" s="97">
        <v>0</v>
      </c>
      <c r="S48" s="86">
        <f>IF(H48&gt;3,R48*H48,0)</f>
        <v>0</v>
      </c>
      <c r="T48" s="86">
        <f>IF(H48&gt;3,H48,0)</f>
        <v>8</v>
      </c>
      <c r="U48" s="97"/>
      <c r="V48" s="97"/>
      <c r="W48" s="97">
        <f>IF(H48&gt;5,1,0)</f>
        <v>1</v>
      </c>
      <c r="X48" s="97">
        <f>W48*H48</f>
        <v>8</v>
      </c>
      <c r="Y48" s="97">
        <f>IF(H48&gt;5,1,0)*R48</f>
        <v>0</v>
      </c>
      <c r="Z48" s="97">
        <f>Y48*H48</f>
        <v>0</v>
      </c>
      <c r="AA48" t="s" s="98">
        <v>1280</v>
      </c>
      <c r="AB48" t="s" s="98">
        <v>1229</v>
      </c>
      <c r="AC48" t="s" s="98">
        <v>1125</v>
      </c>
      <c r="AD48" t="s" s="98">
        <v>1281</v>
      </c>
      <c r="AE48" t="s" s="100">
        <v>1282</v>
      </c>
      <c r="AF48" s="97">
        <v>41.6606893</v>
      </c>
      <c r="AG48" s="97">
        <v>-91.5302214</v>
      </c>
      <c r="AH48" t="s" s="98">
        <v>967</v>
      </c>
    </row>
    <row r="49" ht="18" customHeight="1">
      <c r="A49" s="97">
        <v>0</v>
      </c>
      <c r="B49" t="s" s="98">
        <v>1283</v>
      </c>
      <c r="C49" s="97"/>
      <c r="D49" t="s" s="98">
        <v>1284</v>
      </c>
      <c r="E49" s="99">
        <v>40792</v>
      </c>
      <c r="F49" s="97">
        <v>2011</v>
      </c>
      <c r="G49" t="s" s="98">
        <v>1285</v>
      </c>
      <c r="H49" s="97">
        <v>5</v>
      </c>
      <c r="I49" s="97">
        <v>7</v>
      </c>
      <c r="J49" s="97">
        <v>12</v>
      </c>
      <c r="K49" t="s" s="98">
        <v>870</v>
      </c>
      <c r="L49" t="s" s="98">
        <v>959</v>
      </c>
      <c r="M49" t="s" s="98">
        <v>1286</v>
      </c>
      <c r="N49" t="s" s="98">
        <v>959</v>
      </c>
      <c r="O49" t="s" s="98">
        <v>1287</v>
      </c>
      <c r="P49" t="s" s="98">
        <v>1288</v>
      </c>
      <c r="Q49" s="86">
        <f>IF(H49&gt;3,1,0)</f>
        <v>1</v>
      </c>
      <c r="R49" s="97">
        <v>0</v>
      </c>
      <c r="S49" s="86">
        <f>IF(H49&gt;3,R49*H49,0)</f>
        <v>0</v>
      </c>
      <c r="T49" s="86">
        <f>IF(H49&gt;3,H49,0)</f>
        <v>5</v>
      </c>
      <c r="U49" s="97"/>
      <c r="V49" s="97"/>
      <c r="W49" s="97">
        <f>IF(H49&gt;5,1,0)</f>
        <v>0</v>
      </c>
      <c r="X49" s="97">
        <f>W49*H49</f>
        <v>0</v>
      </c>
      <c r="Y49" s="97">
        <f>IF(H49&gt;5,1,0)*R49</f>
        <v>0</v>
      </c>
      <c r="Z49" s="97">
        <f>Y49*H49</f>
        <v>0</v>
      </c>
      <c r="AA49" t="s" s="98">
        <v>1289</v>
      </c>
      <c r="AB49" t="s" s="98">
        <v>1057</v>
      </c>
      <c r="AC49" t="s" s="98">
        <v>1125</v>
      </c>
      <c r="AD49" t="s" s="98">
        <v>1290</v>
      </c>
      <c r="AE49" t="s" s="100">
        <v>1291</v>
      </c>
      <c r="AF49" s="97">
        <v>37.9577016</v>
      </c>
      <c r="AG49" s="97">
        <v>-121.2907796</v>
      </c>
      <c r="AH49" t="s" s="98">
        <v>967</v>
      </c>
    </row>
    <row r="50" ht="18" customHeight="1">
      <c r="A50" s="97">
        <v>0</v>
      </c>
      <c r="B50" t="s" s="98">
        <v>1292</v>
      </c>
      <c r="C50" s="97"/>
      <c r="D50" t="s" s="98">
        <v>1293</v>
      </c>
      <c r="E50" s="99">
        <v>40551</v>
      </c>
      <c r="F50" s="97">
        <v>2011</v>
      </c>
      <c r="G50" t="s" s="98">
        <v>1294</v>
      </c>
      <c r="H50" s="97">
        <v>6</v>
      </c>
      <c r="I50" s="97">
        <v>13</v>
      </c>
      <c r="J50" s="97">
        <v>19</v>
      </c>
      <c r="K50" t="s" s="98">
        <v>870</v>
      </c>
      <c r="L50" t="s" s="98">
        <v>959</v>
      </c>
      <c r="M50" t="s" s="98">
        <v>1295</v>
      </c>
      <c r="N50" t="s" s="98">
        <v>959</v>
      </c>
      <c r="O50" t="s" s="98">
        <v>1296</v>
      </c>
      <c r="P50" t="s" s="98">
        <v>664</v>
      </c>
      <c r="Q50" s="86">
        <f>IF(H50&gt;3,1,0)</f>
        <v>1</v>
      </c>
      <c r="R50" s="97">
        <v>0</v>
      </c>
      <c r="S50" s="86">
        <f>IF(H50&gt;3,R50*H50,0)</f>
        <v>0</v>
      </c>
      <c r="T50" s="86">
        <f>IF(H50&gt;3,H50,0)</f>
        <v>6</v>
      </c>
      <c r="U50" s="97"/>
      <c r="V50" s="97"/>
      <c r="W50" s="97">
        <f>IF(H50&gt;5,1,0)</f>
        <v>1</v>
      </c>
      <c r="X50" s="97">
        <f>W50*H50</f>
        <v>6</v>
      </c>
      <c r="Y50" s="97">
        <f>IF(H50&gt;5,1,0)*R50</f>
        <v>0</v>
      </c>
      <c r="Z50" s="97">
        <f>Y50*H50</f>
        <v>0</v>
      </c>
      <c r="AA50" t="s" s="98">
        <v>264</v>
      </c>
      <c r="AB50" t="s" s="98">
        <v>1229</v>
      </c>
      <c r="AC50" t="s" s="98">
        <v>1125</v>
      </c>
      <c r="AD50" t="s" s="98">
        <v>1297</v>
      </c>
      <c r="AE50" t="s" s="100">
        <v>1298</v>
      </c>
      <c r="AF50" s="97"/>
      <c r="AG50" s="97"/>
      <c r="AH50" t="s" s="98">
        <v>967</v>
      </c>
    </row>
    <row r="51" ht="18" customHeight="1">
      <c r="A51" s="97">
        <v>0</v>
      </c>
      <c r="B51" t="s" s="98">
        <v>1299</v>
      </c>
      <c r="C51" s="97"/>
      <c r="D51" t="s" s="98">
        <v>1300</v>
      </c>
      <c r="E51" s="99">
        <v>40393</v>
      </c>
      <c r="F51" s="97">
        <v>2010</v>
      </c>
      <c r="G51" t="s" s="98">
        <v>1301</v>
      </c>
      <c r="H51" s="97">
        <v>9</v>
      </c>
      <c r="I51" s="97">
        <v>2</v>
      </c>
      <c r="J51" s="97">
        <v>11</v>
      </c>
      <c r="K51" t="s" s="98">
        <v>729</v>
      </c>
      <c r="L51" t="s" s="98">
        <v>985</v>
      </c>
      <c r="M51" t="s" s="98">
        <v>1302</v>
      </c>
      <c r="N51" t="s" s="98">
        <v>959</v>
      </c>
      <c r="O51" t="s" s="98">
        <v>1303</v>
      </c>
      <c r="P51" t="s" s="98">
        <v>896</v>
      </c>
      <c r="Q51" s="86">
        <f>IF(H51&gt;3,1,0)</f>
        <v>1</v>
      </c>
      <c r="R51" s="97">
        <v>0</v>
      </c>
      <c r="S51" s="86">
        <f>IF(H51&gt;3,R51*H51,0)</f>
        <v>0</v>
      </c>
      <c r="T51" s="86">
        <f>IF(H51&gt;3,H51,0)</f>
        <v>9</v>
      </c>
      <c r="U51" s="97"/>
      <c r="V51" s="97"/>
      <c r="W51" s="97">
        <f>IF(H51&gt;5,1,0)</f>
        <v>1</v>
      </c>
      <c r="X51" s="97">
        <f>W51*H51</f>
        <v>9</v>
      </c>
      <c r="Y51" s="97">
        <f>IF(H51&gt;5,1,0)*R51</f>
        <v>0</v>
      </c>
      <c r="Z51" s="97">
        <f>Y51*H51</f>
        <v>0</v>
      </c>
      <c r="AA51" t="s" s="98">
        <v>1304</v>
      </c>
      <c r="AB51" t="s" s="98">
        <v>1305</v>
      </c>
      <c r="AC51" t="s" s="98">
        <v>1125</v>
      </c>
      <c r="AD51" t="s" s="98">
        <v>1306</v>
      </c>
      <c r="AE51" t="s" s="100">
        <v>1307</v>
      </c>
      <c r="AF51" s="97"/>
      <c r="AG51" s="97"/>
      <c r="AH51" t="s" s="98">
        <v>967</v>
      </c>
    </row>
    <row r="52" ht="18" customHeight="1">
      <c r="A52" s="97">
        <v>0</v>
      </c>
      <c r="B52" t="s" s="98">
        <v>1308</v>
      </c>
      <c r="C52" s="97"/>
      <c r="D52" t="s" s="98">
        <v>1309</v>
      </c>
      <c r="E52" s="99">
        <v>40146</v>
      </c>
      <c r="F52" s="97">
        <v>2009</v>
      </c>
      <c r="G52" t="s" s="98">
        <v>1310</v>
      </c>
      <c r="H52" s="97">
        <v>4</v>
      </c>
      <c r="I52" s="97">
        <v>1</v>
      </c>
      <c r="J52" s="97">
        <v>5</v>
      </c>
      <c r="K52" t="s" s="98">
        <v>870</v>
      </c>
      <c r="L52" t="s" s="98">
        <v>959</v>
      </c>
      <c r="M52" t="s" s="98">
        <v>1311</v>
      </c>
      <c r="N52" t="s" s="98">
        <v>985</v>
      </c>
      <c r="O52" t="s" s="98">
        <v>1312</v>
      </c>
      <c r="P52" t="s" s="98">
        <v>664</v>
      </c>
      <c r="Q52" s="86">
        <f>IF(H52&gt;3,1,0)</f>
        <v>1</v>
      </c>
      <c r="R52" s="97">
        <v>0</v>
      </c>
      <c r="S52" s="86">
        <f>IF(H52&gt;3,R52*H52,0)</f>
        <v>0</v>
      </c>
      <c r="T52" s="86">
        <f>IF(H52&gt;3,H52,0)</f>
        <v>4</v>
      </c>
      <c r="U52" s="97"/>
      <c r="V52" s="97"/>
      <c r="W52" s="97">
        <f>IF(H52&gt;5,1,0)</f>
        <v>0</v>
      </c>
      <c r="X52" s="97">
        <f>W52*H52</f>
        <v>0</v>
      </c>
      <c r="Y52" s="97">
        <f>IF(H52&gt;5,1,0)*R52</f>
        <v>0</v>
      </c>
      <c r="Z52" s="97">
        <f>Y52*H52</f>
        <v>0</v>
      </c>
      <c r="AA52" t="s" s="98">
        <v>1313</v>
      </c>
      <c r="AB52" t="s" s="98">
        <v>1305</v>
      </c>
      <c r="AC52" t="s" s="98">
        <v>1125</v>
      </c>
      <c r="AD52" t="s" s="98">
        <v>1314</v>
      </c>
      <c r="AE52" t="s" s="100">
        <v>1315</v>
      </c>
      <c r="AF52" s="97"/>
      <c r="AG52" s="97"/>
      <c r="AH52" t="s" s="98">
        <v>967</v>
      </c>
    </row>
    <row r="53" ht="18" customHeight="1">
      <c r="A53" s="97">
        <v>0</v>
      </c>
      <c r="B53" t="s" s="98">
        <v>1316</v>
      </c>
      <c r="C53" s="97"/>
      <c r="D53" t="s" s="98">
        <v>1169</v>
      </c>
      <c r="E53" s="99">
        <v>40122</v>
      </c>
      <c r="F53" s="97">
        <v>2009</v>
      </c>
      <c r="G53" t="s" s="98">
        <v>1317</v>
      </c>
      <c r="H53" s="97">
        <v>13</v>
      </c>
      <c r="I53" s="97">
        <v>30</v>
      </c>
      <c r="J53" s="97">
        <v>43</v>
      </c>
      <c r="K53" t="s" s="98">
        <v>865</v>
      </c>
      <c r="L53" t="s" s="98">
        <v>1003</v>
      </c>
      <c r="M53" t="s" s="98">
        <v>1318</v>
      </c>
      <c r="N53" t="s" s="98">
        <v>959</v>
      </c>
      <c r="O53" t="s" s="98">
        <v>1319</v>
      </c>
      <c r="P53" t="s" s="98">
        <v>664</v>
      </c>
      <c r="Q53" s="86">
        <f>IF(H53&gt;3,1,0)</f>
        <v>1</v>
      </c>
      <c r="R53" s="97">
        <v>0</v>
      </c>
      <c r="S53" s="86">
        <f>IF(H53&gt;3,R53*H53,0)</f>
        <v>0</v>
      </c>
      <c r="T53" s="86">
        <f>IF(H53&gt;3,H53,0)</f>
        <v>13</v>
      </c>
      <c r="U53" s="97"/>
      <c r="V53" s="97"/>
      <c r="W53" s="97">
        <f>IF(H53&gt;5,1,0)</f>
        <v>1</v>
      </c>
      <c r="X53" s="97">
        <f>W53*H53</f>
        <v>13</v>
      </c>
      <c r="Y53" s="97">
        <f>IF(H53&gt;5,1,0)*R53</f>
        <v>0</v>
      </c>
      <c r="Z53" s="97">
        <f>Y53*H53</f>
        <v>0</v>
      </c>
      <c r="AA53" t="s" s="98">
        <v>1320</v>
      </c>
      <c r="AB53" t="s" s="98">
        <v>870</v>
      </c>
      <c r="AC53" t="s" s="98">
        <v>1125</v>
      </c>
      <c r="AD53" t="s" s="98">
        <v>1321</v>
      </c>
      <c r="AE53" t="s" s="100">
        <v>1322</v>
      </c>
      <c r="AF53" s="97">
        <v>42.4894801</v>
      </c>
      <c r="AG53" s="97">
        <v>-83.1446485</v>
      </c>
      <c r="AH53" t="s" s="98">
        <v>967</v>
      </c>
    </row>
    <row r="54" ht="18" customHeight="1">
      <c r="A54" s="97">
        <v>0</v>
      </c>
      <c r="B54" t="s" s="98">
        <v>1323</v>
      </c>
      <c r="C54" s="97"/>
      <c r="D54" t="s" s="98">
        <v>1324</v>
      </c>
      <c r="E54" s="99">
        <v>39906</v>
      </c>
      <c r="F54" s="97">
        <v>2009</v>
      </c>
      <c r="G54" t="s" s="98">
        <v>1325</v>
      </c>
      <c r="H54" s="97">
        <v>14</v>
      </c>
      <c r="I54" s="97">
        <v>4</v>
      </c>
      <c r="J54" s="97">
        <v>18</v>
      </c>
      <c r="K54" t="s" s="98">
        <v>870</v>
      </c>
      <c r="L54" t="s" s="98">
        <v>959</v>
      </c>
      <c r="M54" t="s" s="98">
        <v>1326</v>
      </c>
      <c r="N54" t="s" s="98">
        <v>959</v>
      </c>
      <c r="O54" t="s" s="98">
        <v>1327</v>
      </c>
      <c r="P54" t="s" s="98">
        <v>896</v>
      </c>
      <c r="Q54" s="86">
        <f>IF(H54&gt;3,1,0)</f>
        <v>1</v>
      </c>
      <c r="R54" s="97">
        <v>0</v>
      </c>
      <c r="S54" s="86">
        <f>IF(H54&gt;3,R54*H54,0)</f>
        <v>0</v>
      </c>
      <c r="T54" s="86">
        <f>IF(H54&gt;3,H54,0)</f>
        <v>14</v>
      </c>
      <c r="U54" s="97"/>
      <c r="V54" s="97"/>
      <c r="W54" s="97">
        <f>IF(H54&gt;5,1,0)</f>
        <v>1</v>
      </c>
      <c r="X54" s="97">
        <f>W54*H54</f>
        <v>14</v>
      </c>
      <c r="Y54" s="97">
        <f>IF(H54&gt;5,1,0)*R54</f>
        <v>0</v>
      </c>
      <c r="Z54" s="97">
        <f>Y54*H54</f>
        <v>0</v>
      </c>
      <c r="AA54" t="s" s="98">
        <v>1328</v>
      </c>
      <c r="AB54" t="s" s="98">
        <v>963</v>
      </c>
      <c r="AC54" t="s" s="98">
        <v>1125</v>
      </c>
      <c r="AD54" t="s" s="98">
        <v>1329</v>
      </c>
      <c r="AE54" t="s" s="100">
        <v>1330</v>
      </c>
      <c r="AF54" s="97"/>
      <c r="AG54" s="97"/>
      <c r="AH54" t="s" s="98">
        <v>967</v>
      </c>
    </row>
    <row r="55" ht="18" customHeight="1">
      <c r="A55" s="97">
        <v>0</v>
      </c>
      <c r="B55" t="s" s="98">
        <v>1331</v>
      </c>
      <c r="C55" s="97"/>
      <c r="D55" t="s" s="98">
        <v>1332</v>
      </c>
      <c r="E55" s="99">
        <v>39901</v>
      </c>
      <c r="F55" s="97">
        <v>2009</v>
      </c>
      <c r="G55" t="s" s="98">
        <v>1333</v>
      </c>
      <c r="H55" s="97">
        <v>8</v>
      </c>
      <c r="I55" s="97">
        <v>3</v>
      </c>
      <c r="J55" s="97">
        <v>11</v>
      </c>
      <c r="K55" t="s" s="98">
        <v>870</v>
      </c>
      <c r="L55" t="s" s="98">
        <v>959</v>
      </c>
      <c r="M55" t="s" s="98">
        <v>1334</v>
      </c>
      <c r="N55" t="s" s="98">
        <v>959</v>
      </c>
      <c r="O55" t="s" s="98">
        <v>1335</v>
      </c>
      <c r="P55" t="s" s="98">
        <v>1336</v>
      </c>
      <c r="Q55" s="86">
        <f>IF(H55&gt;3,1,0)</f>
        <v>1</v>
      </c>
      <c r="R55" s="97">
        <v>0</v>
      </c>
      <c r="S55" s="86">
        <f>IF(H55&gt;3,R55*H55,0)</f>
        <v>0</v>
      </c>
      <c r="T55" s="86">
        <f>IF(H55&gt;3,H55,0)</f>
        <v>8</v>
      </c>
      <c r="U55" s="97"/>
      <c r="V55" s="97"/>
      <c r="W55" s="97">
        <f>IF(H55&gt;5,1,0)</f>
        <v>1</v>
      </c>
      <c r="X55" s="97">
        <f>W55*H55</f>
        <v>8</v>
      </c>
      <c r="Y55" s="97">
        <f>IF(H55&gt;5,1,0)*R55</f>
        <v>0</v>
      </c>
      <c r="Z55" s="97">
        <f>Y55*H55</f>
        <v>0</v>
      </c>
      <c r="AA55" t="s" s="98">
        <v>1337</v>
      </c>
      <c r="AB55" t="s" s="98">
        <v>1229</v>
      </c>
      <c r="AC55" t="s" s="98">
        <v>1125</v>
      </c>
      <c r="AD55" t="s" s="98">
        <v>1338</v>
      </c>
      <c r="AE55" t="s" s="100">
        <v>1339</v>
      </c>
      <c r="AF55" s="97"/>
      <c r="AG55" s="97"/>
      <c r="AH55" t="s" s="98">
        <v>967</v>
      </c>
    </row>
    <row r="56" ht="18" customHeight="1">
      <c r="A56" s="97">
        <v>0</v>
      </c>
      <c r="B56" t="s" s="98">
        <v>1340</v>
      </c>
      <c r="C56" s="97"/>
      <c r="D56" t="s" s="98">
        <v>1341</v>
      </c>
      <c r="E56" s="99">
        <v>39624</v>
      </c>
      <c r="F56" s="97">
        <v>2008</v>
      </c>
      <c r="G56" t="s" s="98">
        <v>662</v>
      </c>
      <c r="H56" s="97">
        <v>6</v>
      </c>
      <c r="I56" s="97">
        <v>1</v>
      </c>
      <c r="J56" s="97">
        <v>7</v>
      </c>
      <c r="K56" t="s" s="98">
        <v>729</v>
      </c>
      <c r="L56" t="s" s="98">
        <v>985</v>
      </c>
      <c r="M56" t="s" s="98">
        <v>663</v>
      </c>
      <c r="N56" t="s" s="98">
        <v>959</v>
      </c>
      <c r="O56" t="s" s="98">
        <v>406</v>
      </c>
      <c r="P56" t="s" s="98">
        <v>664</v>
      </c>
      <c r="Q56" s="86">
        <f>IF(H56&gt;3,1,0)</f>
        <v>1</v>
      </c>
      <c r="R56" s="97">
        <v>0</v>
      </c>
      <c r="S56" s="86">
        <f>IF(H56&gt;3,R56*H56,0)</f>
        <v>0</v>
      </c>
      <c r="T56" s="86">
        <f>IF(H56&gt;3,H56,0)</f>
        <v>6</v>
      </c>
      <c r="U56" s="97"/>
      <c r="V56" s="97"/>
      <c r="W56" s="97">
        <f>IF(H56&gt;5,1,0)</f>
        <v>1</v>
      </c>
      <c r="X56" s="97">
        <f>W56*H56</f>
        <v>6</v>
      </c>
      <c r="Y56" s="97">
        <f>IF(H56&gt;5,1,0)*R56</f>
        <v>0</v>
      </c>
      <c r="Z56" s="97">
        <f>Y56*H56</f>
        <v>0</v>
      </c>
      <c r="AA56" t="s" s="98">
        <v>665</v>
      </c>
      <c r="AB56" t="s" s="98">
        <v>1229</v>
      </c>
      <c r="AC56" t="s" s="98">
        <v>1125</v>
      </c>
      <c r="AD56" t="s" s="98">
        <v>1342</v>
      </c>
      <c r="AE56" t="s" s="100">
        <v>1343</v>
      </c>
      <c r="AF56" s="97"/>
      <c r="AG56" s="97"/>
      <c r="AH56" t="s" s="98">
        <v>989</v>
      </c>
    </row>
    <row r="57" ht="18" customHeight="1">
      <c r="A57" s="97">
        <v>0</v>
      </c>
      <c r="B57" t="s" s="98">
        <v>1344</v>
      </c>
      <c r="C57" s="97"/>
      <c r="D57" t="s" s="98">
        <v>1345</v>
      </c>
      <c r="E57" s="99">
        <v>39492</v>
      </c>
      <c r="F57" s="97">
        <v>2008</v>
      </c>
      <c r="G57" t="s" s="98">
        <v>1346</v>
      </c>
      <c r="H57" s="97">
        <v>5</v>
      </c>
      <c r="I57" s="97">
        <v>21</v>
      </c>
      <c r="J57" s="97">
        <v>26</v>
      </c>
      <c r="K57" t="s" s="98">
        <v>690</v>
      </c>
      <c r="L57" t="s" s="98">
        <v>959</v>
      </c>
      <c r="M57" t="s" s="98">
        <v>1347</v>
      </c>
      <c r="N57" t="s" s="98">
        <v>959</v>
      </c>
      <c r="O57" t="s" s="98">
        <v>1348</v>
      </c>
      <c r="P57" t="s" s="98">
        <v>1349</v>
      </c>
      <c r="Q57" s="86">
        <f>IF(H57&gt;3,1,0)</f>
        <v>1</v>
      </c>
      <c r="R57" s="97">
        <v>0</v>
      </c>
      <c r="S57" s="86">
        <f>IF(H57&gt;3,R57*H57,0)</f>
        <v>0</v>
      </c>
      <c r="T57" s="86">
        <f>IF(H57&gt;3,H57,0)</f>
        <v>5</v>
      </c>
      <c r="U57" s="97"/>
      <c r="V57" s="97"/>
      <c r="W57" s="97">
        <f>IF(H57&gt;5,1,0)</f>
        <v>0</v>
      </c>
      <c r="X57" s="97">
        <f>W57*H57</f>
        <v>0</v>
      </c>
      <c r="Y57" s="97">
        <f>IF(H57&gt;5,1,0)*R57</f>
        <v>0</v>
      </c>
      <c r="Z57" s="97">
        <f>Y57*H57</f>
        <v>0</v>
      </c>
      <c r="AA57" t="s" s="98">
        <v>1350</v>
      </c>
      <c r="AB57" t="s" s="98">
        <v>1229</v>
      </c>
      <c r="AC57" t="s" s="98">
        <v>1125</v>
      </c>
      <c r="AD57" t="s" s="98">
        <v>1351</v>
      </c>
      <c r="AE57" t="s" s="98">
        <v>1352</v>
      </c>
      <c r="AF57" s="97">
        <v>47.6229</v>
      </c>
      <c r="AG57" s="97">
        <v>-122.3165</v>
      </c>
      <c r="AH57" t="s" s="98">
        <v>967</v>
      </c>
    </row>
    <row r="58" ht="18" customHeight="1">
      <c r="A58" s="97">
        <v>0</v>
      </c>
      <c r="B58" t="s" s="98">
        <v>1353</v>
      </c>
      <c r="C58" s="97"/>
      <c r="D58" t="s" s="98">
        <v>1354</v>
      </c>
      <c r="E58" s="99">
        <v>39485</v>
      </c>
      <c r="F58" s="97">
        <v>2008</v>
      </c>
      <c r="G58" t="s" s="98">
        <v>669</v>
      </c>
      <c r="H58" s="97">
        <v>6</v>
      </c>
      <c r="I58" s="97">
        <v>2</v>
      </c>
      <c r="J58" s="97">
        <v>8</v>
      </c>
      <c r="K58" t="s" s="98">
        <v>870</v>
      </c>
      <c r="L58" t="s" s="98">
        <v>985</v>
      </c>
      <c r="M58" t="s" s="98">
        <v>670</v>
      </c>
      <c r="N58" t="s" s="98">
        <v>985</v>
      </c>
      <c r="O58" t="s" s="98">
        <v>1355</v>
      </c>
      <c r="P58" t="s" s="98">
        <v>211</v>
      </c>
      <c r="Q58" s="86">
        <f>IF(H58&gt;3,1,0)</f>
        <v>1</v>
      </c>
      <c r="R58" s="97">
        <v>0</v>
      </c>
      <c r="S58" s="86">
        <f>IF(H58&gt;3,R58*H58,0)</f>
        <v>0</v>
      </c>
      <c r="T58" s="86">
        <f>IF(H58&gt;3,H58,0)</f>
        <v>6</v>
      </c>
      <c r="U58" s="97"/>
      <c r="V58" s="97"/>
      <c r="W58" s="97">
        <f>IF(H58&gt;5,1,0)</f>
        <v>1</v>
      </c>
      <c r="X58" s="97">
        <f>W58*H58</f>
        <v>6</v>
      </c>
      <c r="Y58" s="97">
        <f>IF(H58&gt;5,1,0)*R58</f>
        <v>0</v>
      </c>
      <c r="Z58" s="97">
        <f>Y58*H58</f>
        <v>0</v>
      </c>
      <c r="AA58" t="s" s="98">
        <v>212</v>
      </c>
      <c r="AB58" t="s" s="98">
        <v>1305</v>
      </c>
      <c r="AC58" t="s" s="98">
        <v>1125</v>
      </c>
      <c r="AD58" t="s" s="98">
        <v>1356</v>
      </c>
      <c r="AE58" t="s" s="100">
        <v>1357</v>
      </c>
      <c r="AF58" s="97"/>
      <c r="AG58" s="97"/>
      <c r="AH58" t="s" s="98">
        <v>967</v>
      </c>
    </row>
    <row r="59" ht="18" customHeight="1">
      <c r="A59" s="97">
        <v>1</v>
      </c>
      <c r="B59" t="s" s="98">
        <v>1358</v>
      </c>
      <c r="C59" s="97"/>
      <c r="D59" t="s" s="98">
        <v>1359</v>
      </c>
      <c r="E59" s="99">
        <v>39421</v>
      </c>
      <c r="F59" s="97">
        <v>2007</v>
      </c>
      <c r="G59" t="s" s="98">
        <v>676</v>
      </c>
      <c r="H59" s="97">
        <v>9</v>
      </c>
      <c r="I59" s="97">
        <v>4</v>
      </c>
      <c r="J59" s="97">
        <v>13</v>
      </c>
      <c r="K59" t="s" s="98">
        <v>870</v>
      </c>
      <c r="L59" t="s" s="98">
        <v>959</v>
      </c>
      <c r="M59" t="s" s="98">
        <v>1360</v>
      </c>
      <c r="N59" t="s" s="98">
        <v>985</v>
      </c>
      <c r="O59" t="s" s="98">
        <v>1361</v>
      </c>
      <c r="P59" t="s" s="98">
        <v>843</v>
      </c>
      <c r="Q59" s="86">
        <f>IF(H59&gt;3,1,0)</f>
        <v>1</v>
      </c>
      <c r="R59" s="97">
        <v>1</v>
      </c>
      <c r="S59" s="86">
        <f>IF(H59&gt;3,R59*H59,0)</f>
        <v>9</v>
      </c>
      <c r="T59" s="86">
        <f>IF(H59&gt;3,H59,0)</f>
        <v>9</v>
      </c>
      <c r="U59" s="97"/>
      <c r="V59" s="97"/>
      <c r="W59" s="97">
        <f>IF(H59&gt;5,1,0)</f>
        <v>1</v>
      </c>
      <c r="X59" s="97">
        <f>W59*H59</f>
        <v>9</v>
      </c>
      <c r="Y59" s="97">
        <f>IF(H59&gt;5,1,0)*R59</f>
        <v>1</v>
      </c>
      <c r="Z59" s="97">
        <f>Y59*H59</f>
        <v>9</v>
      </c>
      <c r="AA59" t="s" s="98">
        <v>1362</v>
      </c>
      <c r="AB59" t="s" s="98">
        <v>1229</v>
      </c>
      <c r="AC59" t="s" s="98">
        <v>1125</v>
      </c>
      <c r="AD59" t="s" s="98">
        <v>1363</v>
      </c>
      <c r="AE59" t="s" s="100">
        <v>1364</v>
      </c>
      <c r="AF59" s="97"/>
      <c r="AG59" s="97"/>
      <c r="AH59" t="s" s="98">
        <v>989</v>
      </c>
    </row>
    <row r="60" ht="18" customHeight="1">
      <c r="A60" s="97">
        <v>1</v>
      </c>
      <c r="B60" t="s" s="98">
        <v>1365</v>
      </c>
      <c r="C60" s="97"/>
      <c r="D60" t="s" s="98">
        <v>1366</v>
      </c>
      <c r="E60" s="99">
        <v>39362</v>
      </c>
      <c r="F60" s="97">
        <v>2007</v>
      </c>
      <c r="G60" t="s" s="98">
        <v>684</v>
      </c>
      <c r="H60" s="97">
        <v>6</v>
      </c>
      <c r="I60" s="97">
        <v>1</v>
      </c>
      <c r="J60" s="97">
        <v>7</v>
      </c>
      <c r="K60" t="s" s="98">
        <v>870</v>
      </c>
      <c r="L60" t="s" s="98">
        <v>1003</v>
      </c>
      <c r="M60" t="s" s="98">
        <v>1367</v>
      </c>
      <c r="N60" t="s" s="98">
        <v>959</v>
      </c>
      <c r="O60" t="s" s="98">
        <v>1368</v>
      </c>
      <c r="P60" t="s" s="98">
        <v>843</v>
      </c>
      <c r="Q60" s="86">
        <f>IF(H60&gt;3,1,0)</f>
        <v>1</v>
      </c>
      <c r="R60" s="97">
        <v>1</v>
      </c>
      <c r="S60" s="86">
        <f>IF(H60&gt;3,R60*H60,0)</f>
        <v>6</v>
      </c>
      <c r="T60" s="86">
        <f>IF(H60&gt;3,H60,0)</f>
        <v>6</v>
      </c>
      <c r="U60" s="97"/>
      <c r="V60" s="97"/>
      <c r="W60" s="97">
        <f>IF(H60&gt;5,1,0)</f>
        <v>1</v>
      </c>
      <c r="X60" s="97">
        <f>W60*H60</f>
        <v>6</v>
      </c>
      <c r="Y60" s="97">
        <f>IF(H60&gt;5,1,0)*R60</f>
        <v>1</v>
      </c>
      <c r="Z60" s="97">
        <f>Y60*H60</f>
        <v>6</v>
      </c>
      <c r="AA60" t="s" s="98">
        <v>1369</v>
      </c>
      <c r="AB60" t="s" s="98">
        <v>1229</v>
      </c>
      <c r="AC60" t="s" s="98">
        <v>1125</v>
      </c>
      <c r="AD60" t="s" s="98">
        <v>1370</v>
      </c>
      <c r="AE60" t="s" s="100">
        <v>1371</v>
      </c>
      <c r="AF60" s="97"/>
      <c r="AG60" s="97"/>
      <c r="AH60" t="s" s="98">
        <v>967</v>
      </c>
    </row>
    <row r="61" ht="18" customHeight="1">
      <c r="A61" s="97">
        <v>0</v>
      </c>
      <c r="B61" t="s" s="98">
        <v>1372</v>
      </c>
      <c r="C61" s="97"/>
      <c r="D61" t="s" s="98">
        <v>1373</v>
      </c>
      <c r="E61" s="99">
        <v>39188</v>
      </c>
      <c r="F61" s="97">
        <v>2007</v>
      </c>
      <c r="G61" t="s" s="98">
        <v>691</v>
      </c>
      <c r="H61" s="97">
        <v>32</v>
      </c>
      <c r="I61" s="97">
        <v>23</v>
      </c>
      <c r="J61" s="97">
        <v>55</v>
      </c>
      <c r="K61" t="s" s="98">
        <v>690</v>
      </c>
      <c r="L61" t="s" s="98">
        <v>959</v>
      </c>
      <c r="M61" t="s" s="98">
        <v>1374</v>
      </c>
      <c r="N61" t="s" s="98">
        <v>959</v>
      </c>
      <c r="O61" t="s" s="98">
        <v>1375</v>
      </c>
      <c r="P61" t="s" s="98">
        <v>896</v>
      </c>
      <c r="Q61" s="86">
        <f>IF(H61&gt;3,1,0)</f>
        <v>1</v>
      </c>
      <c r="R61" s="97">
        <v>0</v>
      </c>
      <c r="S61" s="86">
        <f>IF(H61&gt;3,R61*H61,0)</f>
        <v>0</v>
      </c>
      <c r="T61" s="86">
        <f>IF(H61&gt;3,H61,0)</f>
        <v>32</v>
      </c>
      <c r="U61" s="97"/>
      <c r="V61" s="97"/>
      <c r="W61" s="97">
        <f>IF(H61&gt;5,1,0)</f>
        <v>1</v>
      </c>
      <c r="X61" s="97">
        <f>W61*H61</f>
        <v>32</v>
      </c>
      <c r="Y61" s="97">
        <f>IF(H61&gt;5,1,0)*R61</f>
        <v>0</v>
      </c>
      <c r="Z61" s="97">
        <f>Y61*H61</f>
        <v>0</v>
      </c>
      <c r="AA61" t="s" s="98">
        <v>1376</v>
      </c>
      <c r="AB61" t="s" s="98">
        <v>963</v>
      </c>
      <c r="AC61" t="s" s="98">
        <v>1125</v>
      </c>
      <c r="AD61" t="s" s="98">
        <v>1377</v>
      </c>
      <c r="AE61" t="s" s="100">
        <v>1378</v>
      </c>
      <c r="AF61" s="97">
        <v>39.9622601</v>
      </c>
      <c r="AG61" s="97">
        <v>-83.00070650000001</v>
      </c>
      <c r="AH61" t="s" s="98">
        <v>967</v>
      </c>
    </row>
    <row r="62" ht="18" customHeight="1">
      <c r="A62" s="97">
        <v>0</v>
      </c>
      <c r="B62" t="s" s="98">
        <v>1379</v>
      </c>
      <c r="C62" s="97"/>
      <c r="D62" t="s" s="98">
        <v>1380</v>
      </c>
      <c r="E62" s="99">
        <v>39125</v>
      </c>
      <c r="F62" s="97">
        <v>2007</v>
      </c>
      <c r="G62" t="s" s="98">
        <v>698</v>
      </c>
      <c r="H62" s="97">
        <v>6</v>
      </c>
      <c r="I62" s="97">
        <v>4</v>
      </c>
      <c r="J62" s="97">
        <v>10</v>
      </c>
      <c r="K62" t="s" s="98">
        <v>870</v>
      </c>
      <c r="L62" t="s" s="98">
        <v>1003</v>
      </c>
      <c r="M62" t="s" s="98">
        <v>1381</v>
      </c>
      <c r="N62" t="s" s="98">
        <v>406</v>
      </c>
      <c r="O62" t="s" s="98">
        <v>1382</v>
      </c>
      <c r="P62" t="s" s="98">
        <v>1336</v>
      </c>
      <c r="Q62" s="86">
        <f>IF(H62&gt;3,1,0)</f>
        <v>1</v>
      </c>
      <c r="R62" s="97">
        <v>0</v>
      </c>
      <c r="S62" s="86">
        <f>IF(H62&gt;3,R62*H62,0)</f>
        <v>0</v>
      </c>
      <c r="T62" s="86">
        <f>IF(H62&gt;3,H62,0)</f>
        <v>6</v>
      </c>
      <c r="U62" s="97"/>
      <c r="V62" s="97"/>
      <c r="W62" s="97">
        <f>IF(H62&gt;5,1,0)</f>
        <v>1</v>
      </c>
      <c r="X62" s="97">
        <f>W62*H62</f>
        <v>6</v>
      </c>
      <c r="Y62" s="97">
        <f>IF(H62&gt;5,1,0)*R62</f>
        <v>0</v>
      </c>
      <c r="Z62" s="97">
        <f>Y62*H62</f>
        <v>0</v>
      </c>
      <c r="AA62" t="s" s="98">
        <v>1383</v>
      </c>
      <c r="AB62" t="s" s="98">
        <v>1229</v>
      </c>
      <c r="AC62" t="s" s="98">
        <v>1125</v>
      </c>
      <c r="AD62" t="s" s="98">
        <v>1384</v>
      </c>
      <c r="AE62" t="s" s="100">
        <v>1385</v>
      </c>
      <c r="AF62" s="97">
        <v>44.9772995</v>
      </c>
      <c r="AG62" s="97">
        <v>-93.2654692</v>
      </c>
      <c r="AH62" t="s" s="98">
        <v>967</v>
      </c>
    </row>
    <row r="63" ht="18" customHeight="1">
      <c r="A63" s="97">
        <v>0</v>
      </c>
      <c r="B63" t="s" s="98">
        <v>1386</v>
      </c>
      <c r="C63" s="97"/>
      <c r="D63" t="s" s="98">
        <v>1387</v>
      </c>
      <c r="E63" s="99">
        <v>38992</v>
      </c>
      <c r="F63" s="97">
        <v>2006</v>
      </c>
      <c r="G63" t="s" s="98">
        <v>709</v>
      </c>
      <c r="H63" s="97">
        <v>6</v>
      </c>
      <c r="I63" s="97">
        <v>5</v>
      </c>
      <c r="J63" s="97">
        <v>11</v>
      </c>
      <c r="K63" t="s" s="98">
        <v>690</v>
      </c>
      <c r="L63" t="s" s="98">
        <v>985</v>
      </c>
      <c r="M63" t="s" s="98">
        <v>1388</v>
      </c>
      <c r="N63" t="s" s="98">
        <v>959</v>
      </c>
      <c r="O63" t="s" s="98">
        <v>1389</v>
      </c>
      <c r="P63" t="s" s="98">
        <v>1390</v>
      </c>
      <c r="Q63" s="86">
        <f>IF(H63&gt;3,1,0)</f>
        <v>1</v>
      </c>
      <c r="R63" s="97">
        <v>0</v>
      </c>
      <c r="S63" s="86">
        <f>IF(H63&gt;3,R63*H63,0)</f>
        <v>0</v>
      </c>
      <c r="T63" s="86">
        <f>IF(H63&gt;3,H63,0)</f>
        <v>6</v>
      </c>
      <c r="U63" s="97"/>
      <c r="V63" s="97"/>
      <c r="W63" s="97">
        <f>IF(H63&gt;5,1,0)</f>
        <v>1</v>
      </c>
      <c r="X63" s="97">
        <f>W63*H63</f>
        <v>6</v>
      </c>
      <c r="Y63" s="97">
        <f>IF(H63&gt;5,1,0)*R63</f>
        <v>0</v>
      </c>
      <c r="Z63" s="97">
        <f>Y63*H63</f>
        <v>0</v>
      </c>
      <c r="AA63" t="s" s="98">
        <v>1391</v>
      </c>
      <c r="AB63" t="s" s="98">
        <v>1229</v>
      </c>
      <c r="AC63" t="s" s="98">
        <v>1125</v>
      </c>
      <c r="AD63" t="s" s="98">
        <v>1392</v>
      </c>
      <c r="AE63" t="s" s="100">
        <v>1393</v>
      </c>
      <c r="AF63" s="97">
        <v>40.7267682</v>
      </c>
      <c r="AG63" s="97">
        <v>-73.63429549999999</v>
      </c>
      <c r="AH63" t="s" s="98">
        <v>967</v>
      </c>
    </row>
    <row r="64" ht="18" customHeight="1">
      <c r="A64" s="97">
        <v>0</v>
      </c>
      <c r="B64" t="s" s="98">
        <v>1394</v>
      </c>
      <c r="C64" s="97"/>
      <c r="D64" t="s" s="98">
        <v>1254</v>
      </c>
      <c r="E64" s="99">
        <v>38801</v>
      </c>
      <c r="F64" s="97">
        <v>2006</v>
      </c>
      <c r="G64" t="s" s="98">
        <v>720</v>
      </c>
      <c r="H64" s="97">
        <v>7</v>
      </c>
      <c r="I64" s="97">
        <v>2</v>
      </c>
      <c r="J64" s="97">
        <v>9</v>
      </c>
      <c r="K64" t="s" s="98">
        <v>870</v>
      </c>
      <c r="L64" t="s" s="98">
        <v>985</v>
      </c>
      <c r="M64" t="s" s="98">
        <v>721</v>
      </c>
      <c r="N64" t="s" s="98">
        <v>959</v>
      </c>
      <c r="O64" t="s" s="98">
        <v>1395</v>
      </c>
      <c r="P64" t="s" s="98">
        <v>1249</v>
      </c>
      <c r="Q64" s="86">
        <f>IF(H64&gt;3,1,0)</f>
        <v>1</v>
      </c>
      <c r="R64" s="97">
        <v>0</v>
      </c>
      <c r="S64" s="86">
        <f>IF(H64&gt;3,R64*H64,0)</f>
        <v>0</v>
      </c>
      <c r="T64" s="86">
        <f>IF(H64&gt;3,H64,0)</f>
        <v>7</v>
      </c>
      <c r="U64" s="97"/>
      <c r="V64" s="97"/>
      <c r="W64" s="97">
        <f>IF(H64&gt;5,1,0)</f>
        <v>1</v>
      </c>
      <c r="X64" s="97">
        <f>W64*H64</f>
        <v>7</v>
      </c>
      <c r="Y64" s="97">
        <f>IF(H64&gt;5,1,0)*R64</f>
        <v>0</v>
      </c>
      <c r="Z64" s="97">
        <f>Y64*H64</f>
        <v>0</v>
      </c>
      <c r="AA64" t="s" s="98">
        <v>1396</v>
      </c>
      <c r="AB64" t="s" s="98">
        <v>1229</v>
      </c>
      <c r="AC64" t="s" s="98">
        <v>1125</v>
      </c>
      <c r="AD64" t="s" s="98">
        <v>1397</v>
      </c>
      <c r="AE64" t="s" s="100">
        <v>1398</v>
      </c>
      <c r="AF64" s="97">
        <v>41.7759324</v>
      </c>
      <c r="AG64" s="97">
        <v>-72.52147549999999</v>
      </c>
      <c r="AH64" t="s" s="98">
        <v>967</v>
      </c>
    </row>
    <row r="65" ht="18" customHeight="1">
      <c r="A65" s="97">
        <v>0</v>
      </c>
      <c r="B65" t="s" s="98">
        <v>1399</v>
      </c>
      <c r="C65" s="97"/>
      <c r="D65" t="s" s="98">
        <v>1400</v>
      </c>
      <c r="E65" s="99">
        <v>38747</v>
      </c>
      <c r="F65" s="97">
        <v>2006</v>
      </c>
      <c r="G65" t="s" s="98">
        <v>730</v>
      </c>
      <c r="H65" s="97">
        <v>8</v>
      </c>
      <c r="I65" s="97">
        <v>0</v>
      </c>
      <c r="J65" s="97">
        <v>8</v>
      </c>
      <c r="K65" t="s" s="98">
        <v>729</v>
      </c>
      <c r="L65" t="s" s="98">
        <v>959</v>
      </c>
      <c r="M65" t="s" s="98">
        <v>1401</v>
      </c>
      <c r="N65" t="s" s="98">
        <v>959</v>
      </c>
      <c r="O65" t="s" s="98">
        <v>1402</v>
      </c>
      <c r="P65" t="s" s="98">
        <v>664</v>
      </c>
      <c r="Q65" s="86">
        <f>IF(H65&gt;3,1,0)</f>
        <v>1</v>
      </c>
      <c r="R65" s="97">
        <v>0</v>
      </c>
      <c r="S65" s="86">
        <f>IF(H65&gt;3,R65*H65,0)</f>
        <v>0</v>
      </c>
      <c r="T65" s="86">
        <f>IF(H65&gt;3,H65,0)</f>
        <v>8</v>
      </c>
      <c r="U65" s="97"/>
      <c r="V65" s="97"/>
      <c r="W65" s="97">
        <f>IF(H65&gt;5,1,0)</f>
        <v>1</v>
      </c>
      <c r="X65" s="97">
        <f>W65*H65</f>
        <v>8</v>
      </c>
      <c r="Y65" s="97">
        <f>IF(H65&gt;5,1,0)*R65</f>
        <v>0</v>
      </c>
      <c r="Z65" s="97">
        <f>Y65*H65</f>
        <v>0</v>
      </c>
      <c r="AA65" t="s" s="98">
        <v>1403</v>
      </c>
      <c r="AB65" t="s" s="98">
        <v>1229</v>
      </c>
      <c r="AC65" t="s" s="98">
        <v>1180</v>
      </c>
      <c r="AD65" t="s" s="98">
        <v>1404</v>
      </c>
      <c r="AE65" t="s" s="100">
        <v>1405</v>
      </c>
      <c r="AF65" s="97"/>
      <c r="AG65" s="97"/>
      <c r="AH65" t="s" s="98">
        <v>967</v>
      </c>
    </row>
    <row r="66" ht="18" customHeight="1">
      <c r="A66" s="97">
        <v>0</v>
      </c>
      <c r="B66" t="s" s="98">
        <v>1406</v>
      </c>
      <c r="C66" s="97"/>
      <c r="D66" t="s" s="98">
        <v>1407</v>
      </c>
      <c r="E66" s="99">
        <v>38432</v>
      </c>
      <c r="F66" s="97">
        <v>2005</v>
      </c>
      <c r="G66" t="s" s="98">
        <v>737</v>
      </c>
      <c r="H66" s="97">
        <v>10</v>
      </c>
      <c r="I66" s="97">
        <v>5</v>
      </c>
      <c r="J66" s="97">
        <v>15</v>
      </c>
      <c r="K66" t="s" s="98">
        <v>690</v>
      </c>
      <c r="L66" t="s" s="98">
        <v>959</v>
      </c>
      <c r="M66" t="s" s="98">
        <v>1408</v>
      </c>
      <c r="N66" t="s" s="98">
        <v>985</v>
      </c>
      <c r="O66" t="s" s="98">
        <v>1409</v>
      </c>
      <c r="P66" t="s" s="98">
        <v>1410</v>
      </c>
      <c r="Q66" s="86">
        <f>IF(H66&gt;3,1,0)</f>
        <v>1</v>
      </c>
      <c r="R66" s="97">
        <v>0</v>
      </c>
      <c r="S66" s="86">
        <f>IF(H66&gt;3,R66*H66,0)</f>
        <v>0</v>
      </c>
      <c r="T66" s="86">
        <f>IF(H66&gt;3,H66,0)</f>
        <v>10</v>
      </c>
      <c r="U66" s="97"/>
      <c r="V66" s="97"/>
      <c r="W66" s="97">
        <f>IF(H66&gt;5,1,0)</f>
        <v>1</v>
      </c>
      <c r="X66" s="97">
        <f>W66*H66</f>
        <v>10</v>
      </c>
      <c r="Y66" s="97">
        <f>IF(H66&gt;5,1,0)*R66</f>
        <v>0</v>
      </c>
      <c r="Z66" s="97">
        <f>Y66*H66</f>
        <v>0</v>
      </c>
      <c r="AA66" t="s" s="98">
        <v>1411</v>
      </c>
      <c r="AB66" t="s" s="98">
        <v>1157</v>
      </c>
      <c r="AC66" t="s" s="98">
        <v>1125</v>
      </c>
      <c r="AD66" t="s" s="98">
        <v>1412</v>
      </c>
      <c r="AE66" t="s" s="100">
        <v>1413</v>
      </c>
      <c r="AF66" s="97">
        <v>35.0529931</v>
      </c>
      <c r="AG66" s="97">
        <v>-78.87870580000001</v>
      </c>
      <c r="AH66" t="s" s="98">
        <v>967</v>
      </c>
    </row>
    <row r="67" ht="18" customHeight="1">
      <c r="A67" s="97">
        <v>0</v>
      </c>
      <c r="B67" t="s" s="98">
        <v>1414</v>
      </c>
      <c r="C67" s="97"/>
      <c r="D67" t="s" s="98">
        <v>1415</v>
      </c>
      <c r="E67" s="99">
        <v>38423</v>
      </c>
      <c r="F67" s="97">
        <v>2005</v>
      </c>
      <c r="G67" t="s" s="98">
        <v>742</v>
      </c>
      <c r="H67" s="97">
        <v>7</v>
      </c>
      <c r="I67" s="97">
        <v>4</v>
      </c>
      <c r="J67" s="97">
        <v>11</v>
      </c>
      <c r="K67" t="s" s="98">
        <v>993</v>
      </c>
      <c r="L67" t="s" s="98">
        <v>959</v>
      </c>
      <c r="M67" t="s" s="98">
        <v>1416</v>
      </c>
      <c r="N67" t="s" s="98">
        <v>959</v>
      </c>
      <c r="O67" t="s" s="98">
        <v>1417</v>
      </c>
      <c r="P67" t="s" s="98">
        <v>664</v>
      </c>
      <c r="Q67" s="86">
        <f>IF(H67&gt;3,1,0)</f>
        <v>1</v>
      </c>
      <c r="R67" s="97">
        <v>0</v>
      </c>
      <c r="S67" s="86">
        <f>IF(H67&gt;3,R67*H67,0)</f>
        <v>0</v>
      </c>
      <c r="T67" s="86">
        <f>IF(H67&gt;3,H67,0)</f>
        <v>7</v>
      </c>
      <c r="U67" s="97"/>
      <c r="V67" s="97"/>
      <c r="W67" s="97">
        <f>IF(H67&gt;5,1,0)</f>
        <v>1</v>
      </c>
      <c r="X67" s="97">
        <f>W67*H67</f>
        <v>7</v>
      </c>
      <c r="Y67" s="97">
        <f>IF(H67&gt;5,1,0)*R67</f>
        <v>0</v>
      </c>
      <c r="Z67" s="97">
        <f>Y67*H67</f>
        <v>0</v>
      </c>
      <c r="AA67" t="s" s="98">
        <v>1418</v>
      </c>
      <c r="AB67" t="s" s="98">
        <v>1229</v>
      </c>
      <c r="AC67" t="s" s="98">
        <v>1125</v>
      </c>
      <c r="AD67" t="s" s="98">
        <v>1419</v>
      </c>
      <c r="AE67" t="s" s="100">
        <v>1420</v>
      </c>
      <c r="AF67" s="97">
        <v>34.008617</v>
      </c>
      <c r="AG67" s="97">
        <v>-118.494754</v>
      </c>
      <c r="AH67" t="s" s="98">
        <v>989</v>
      </c>
    </row>
    <row r="68" ht="18" customHeight="1">
      <c r="A68" s="97">
        <v>0</v>
      </c>
      <c r="B68" t="s" s="98">
        <v>1421</v>
      </c>
      <c r="C68" s="97"/>
      <c r="D68" t="s" s="98">
        <v>1422</v>
      </c>
      <c r="E68" s="99">
        <v>38329</v>
      </c>
      <c r="F68" s="97">
        <v>2004</v>
      </c>
      <c r="G68" t="s" s="98">
        <v>751</v>
      </c>
      <c r="H68" s="97">
        <v>5</v>
      </c>
      <c r="I68" s="97">
        <v>7</v>
      </c>
      <c r="J68" s="97">
        <v>12</v>
      </c>
      <c r="K68" t="s" s="98">
        <v>870</v>
      </c>
      <c r="L68" t="s" s="98">
        <v>959</v>
      </c>
      <c r="M68" t="s" s="98">
        <v>1423</v>
      </c>
      <c r="N68" t="s" s="98">
        <v>959</v>
      </c>
      <c r="O68" t="s" s="98">
        <v>1424</v>
      </c>
      <c r="P68" t="s" s="98">
        <v>664</v>
      </c>
      <c r="Q68" s="86">
        <f>IF(H68&gt;3,1,0)</f>
        <v>1</v>
      </c>
      <c r="R68" s="97">
        <v>0</v>
      </c>
      <c r="S68" s="86">
        <f>IF(H68&gt;3,R68*H68,0)</f>
        <v>0</v>
      </c>
      <c r="T68" s="46"/>
      <c r="U68" s="97"/>
      <c r="V68" s="97"/>
      <c r="W68" s="97">
        <f>IF(H68&gt;5,1,0)</f>
        <v>0</v>
      </c>
      <c r="X68" s="97">
        <f>W68*H68</f>
        <v>0</v>
      </c>
      <c r="Y68" s="97">
        <f>IF(H68&gt;5,1,0)*R68</f>
        <v>0</v>
      </c>
      <c r="Z68" s="97">
        <f>Y68*H68</f>
        <v>0</v>
      </c>
      <c r="AA68" t="s" s="98">
        <v>1425</v>
      </c>
      <c r="AB68" t="s" s="98">
        <v>1229</v>
      </c>
      <c r="AC68" t="s" s="98">
        <v>1125</v>
      </c>
      <c r="AD68" t="s" s="98">
        <v>1426</v>
      </c>
      <c r="AE68" t="s" s="100">
        <v>1427</v>
      </c>
      <c r="AF68" s="97">
        <v>37.76721</v>
      </c>
      <c r="AG68" s="97">
        <v>-87.5573742</v>
      </c>
      <c r="AH68" t="s" s="98">
        <v>967</v>
      </c>
    </row>
    <row r="69" ht="17" customHeight="1">
      <c r="A69" s="49">
        <v>0</v>
      </c>
      <c r="B69" t="s" s="43">
        <v>1428</v>
      </c>
      <c r="C69" s="49"/>
      <c r="D69" t="s" s="43">
        <v>1429</v>
      </c>
      <c r="E69" s="101">
        <v>37810</v>
      </c>
      <c r="F69" s="49">
        <v>2003</v>
      </c>
      <c r="G69" t="s" s="43">
        <v>773</v>
      </c>
      <c r="H69" s="49">
        <v>7</v>
      </c>
      <c r="I69" s="49">
        <v>8</v>
      </c>
      <c r="J69" s="49">
        <v>15</v>
      </c>
      <c r="K69" t="s" s="43">
        <v>729</v>
      </c>
      <c r="L69" t="s" s="43">
        <v>959</v>
      </c>
      <c r="M69" t="s" s="43">
        <v>1430</v>
      </c>
      <c r="N69" t="s" s="43">
        <v>959</v>
      </c>
      <c r="O69" t="s" s="43">
        <v>1287</v>
      </c>
      <c r="P69" t="s" s="43">
        <v>1431</v>
      </c>
      <c r="Q69" s="86">
        <f>IF(H69&gt;3,1,0)</f>
        <v>1</v>
      </c>
      <c r="R69" s="49">
        <v>0</v>
      </c>
      <c r="S69" s="86">
        <f>IF(H69&gt;3,R69*H69,0)</f>
        <v>0</v>
      </c>
      <c r="T69" s="86">
        <f>IF(H69&gt;3,H69,0)</f>
        <v>7</v>
      </c>
      <c r="U69" s="49"/>
      <c r="V69" s="49"/>
      <c r="W69" s="97">
        <f>IF(H69&gt;5,1,0)</f>
        <v>1</v>
      </c>
      <c r="X69" s="97">
        <f>W69*H69</f>
        <v>7</v>
      </c>
      <c r="Y69" s="97">
        <f>IF(H69&gt;5,1,0)*R69</f>
        <v>0</v>
      </c>
      <c r="Z69" s="97">
        <f>Y69*H69</f>
        <v>0</v>
      </c>
      <c r="AA69" t="s" s="43">
        <v>1432</v>
      </c>
      <c r="AB69" t="s" s="43">
        <v>1229</v>
      </c>
      <c r="AC69" t="s" s="43">
        <v>1125</v>
      </c>
      <c r="AD69" t="s" s="43">
        <v>1433</v>
      </c>
      <c r="AE69" t="s" s="43">
        <v>1434</v>
      </c>
      <c r="AF69" s="49"/>
      <c r="AG69" s="49"/>
      <c r="AH69" t="s" s="43">
        <v>967</v>
      </c>
    </row>
    <row r="70" ht="17" customHeight="1">
      <c r="A70" s="49">
        <v>0</v>
      </c>
      <c r="B70" t="s" s="43">
        <v>1435</v>
      </c>
      <c r="C70" s="49"/>
      <c r="D70" t="s" s="43">
        <v>1436</v>
      </c>
      <c r="E70" s="101">
        <v>36927</v>
      </c>
      <c r="F70" s="49">
        <v>2001</v>
      </c>
      <c r="G70" t="s" s="43">
        <v>786</v>
      </c>
      <c r="H70" s="49">
        <v>5</v>
      </c>
      <c r="I70" s="49">
        <v>4</v>
      </c>
      <c r="J70" s="49">
        <v>9</v>
      </c>
      <c r="K70" t="s" s="43">
        <v>729</v>
      </c>
      <c r="L70" t="s" s="43">
        <v>985</v>
      </c>
      <c r="M70" t="s" s="43">
        <v>1437</v>
      </c>
      <c r="N70" t="s" s="43">
        <v>959</v>
      </c>
      <c r="O70" t="s" s="43">
        <v>1438</v>
      </c>
      <c r="P70" t="s" s="43">
        <v>1439</v>
      </c>
      <c r="Q70" s="86">
        <f>IF(H70&gt;3,1,0)</f>
        <v>1</v>
      </c>
      <c r="R70" s="49">
        <v>0</v>
      </c>
      <c r="S70" s="86">
        <f>IF(H70&gt;3,R70*H70,0)</f>
        <v>0</v>
      </c>
      <c r="T70" s="86">
        <f>IF(H70&gt;3,H70,0)</f>
        <v>5</v>
      </c>
      <c r="U70" s="49"/>
      <c r="V70" s="49"/>
      <c r="W70" s="97">
        <f>IF(H70&gt;5,1,0)</f>
        <v>0</v>
      </c>
      <c r="X70" s="97">
        <f>W70*H70</f>
        <v>0</v>
      </c>
      <c r="Y70" s="97">
        <f>IF(H70&gt;5,1,0)*R70</f>
        <v>0</v>
      </c>
      <c r="Z70" s="97">
        <f>Y70*H70</f>
        <v>0</v>
      </c>
      <c r="AA70" t="s" s="43">
        <v>1440</v>
      </c>
      <c r="AB70" t="s" s="43">
        <v>1305</v>
      </c>
      <c r="AC70" t="s" s="43">
        <v>1125</v>
      </c>
      <c r="AD70" t="s" s="43">
        <v>1441</v>
      </c>
      <c r="AE70" t="s" s="43">
        <v>1442</v>
      </c>
      <c r="AF70" s="49"/>
      <c r="AG70" s="49"/>
      <c r="AH70" t="s" s="43">
        <v>967</v>
      </c>
    </row>
    <row r="71" ht="17" customHeight="1">
      <c r="A71" s="49">
        <v>1</v>
      </c>
      <c r="B71" t="s" s="43">
        <v>1443</v>
      </c>
      <c r="C71" s="49"/>
      <c r="D71" t="s" s="43">
        <v>1444</v>
      </c>
      <c r="E71" s="101">
        <v>36886</v>
      </c>
      <c r="F71" s="49">
        <v>2000</v>
      </c>
      <c r="G71" t="s" s="43">
        <v>793</v>
      </c>
      <c r="H71" s="49">
        <v>7</v>
      </c>
      <c r="I71" s="49">
        <v>0</v>
      </c>
      <c r="J71" s="49">
        <v>7</v>
      </c>
      <c r="K71" t="s" s="43">
        <v>729</v>
      </c>
      <c r="L71" t="s" s="43">
        <v>959</v>
      </c>
      <c r="M71" t="s" s="43">
        <v>1445</v>
      </c>
      <c r="N71" t="s" s="43">
        <v>959</v>
      </c>
      <c r="O71" t="s" s="43">
        <v>406</v>
      </c>
      <c r="P71" t="s" s="43">
        <v>928</v>
      </c>
      <c r="Q71" s="86">
        <f>IF(H71&gt;3,1,0)</f>
        <v>1</v>
      </c>
      <c r="R71" s="49">
        <v>1</v>
      </c>
      <c r="S71" s="86">
        <f>IF(H71&gt;3,R71*H71,0)</f>
        <v>7</v>
      </c>
      <c r="T71" s="86">
        <f>IF(H71&gt;3,H71,0)</f>
        <v>7</v>
      </c>
      <c r="U71" s="49"/>
      <c r="V71" s="49"/>
      <c r="W71" s="97">
        <f>IF(H71&gt;5,1,0)</f>
        <v>1</v>
      </c>
      <c r="X71" s="97">
        <f>W71*H71</f>
        <v>7</v>
      </c>
      <c r="Y71" s="97">
        <f>IF(H71&gt;5,1,0)*R71</f>
        <v>1</v>
      </c>
      <c r="Z71" s="97">
        <f>Y71*H71</f>
        <v>7</v>
      </c>
      <c r="AA71" t="s" s="43">
        <v>1446</v>
      </c>
      <c r="AB71" t="s" s="43">
        <v>1229</v>
      </c>
      <c r="AC71" t="s" s="43">
        <v>1125</v>
      </c>
      <c r="AD71" t="s" s="43">
        <v>1447</v>
      </c>
      <c r="AE71" t="s" s="43">
        <v>1448</v>
      </c>
      <c r="AF71" s="49"/>
      <c r="AG71" s="49"/>
      <c r="AH71" t="s" s="43">
        <v>967</v>
      </c>
    </row>
    <row r="72" ht="17" customHeight="1">
      <c r="A72" s="102">
        <v>0</v>
      </c>
      <c r="B72" t="s" s="103">
        <v>1449</v>
      </c>
      <c r="C72" s="102"/>
      <c r="D72" t="s" s="103">
        <v>1450</v>
      </c>
      <c r="E72" s="104">
        <v>36524</v>
      </c>
      <c r="F72" s="102">
        <v>1999</v>
      </c>
      <c r="G72" t="s" s="103">
        <v>1451</v>
      </c>
      <c r="H72" s="102">
        <v>5</v>
      </c>
      <c r="I72" s="102">
        <v>3</v>
      </c>
      <c r="J72" s="102">
        <v>8</v>
      </c>
      <c r="K72" t="s" s="103">
        <v>729</v>
      </c>
      <c r="L72" t="s" s="103">
        <v>959</v>
      </c>
      <c r="M72" t="s" s="103">
        <v>1452</v>
      </c>
      <c r="N72" t="s" s="103">
        <v>959</v>
      </c>
      <c r="O72" t="s" s="103">
        <v>1453</v>
      </c>
      <c r="P72" t="s" s="103">
        <v>211</v>
      </c>
      <c r="Q72" s="105">
        <f>IF(H72&gt;3,1,0)</f>
        <v>1</v>
      </c>
      <c r="R72" s="102">
        <v>0</v>
      </c>
      <c r="S72" s="105">
        <f>IF(H72&gt;3,R72*H72,0)</f>
        <v>0</v>
      </c>
      <c r="T72" s="105">
        <f>IF(H72&gt;3,H72,0)</f>
        <v>5</v>
      </c>
      <c r="U72" s="102"/>
      <c r="V72" s="102"/>
      <c r="W72" s="106">
        <f>IF(H72&gt;5,1,0)</f>
        <v>0</v>
      </c>
      <c r="X72" s="106">
        <f>W72*H72</f>
        <v>0</v>
      </c>
      <c r="Y72" s="106">
        <f>IF(H72&gt;5,1,0)*R72</f>
        <v>0</v>
      </c>
      <c r="Z72" s="106">
        <f>Y72*H72</f>
        <v>0</v>
      </c>
      <c r="AA72" t="s" s="103">
        <v>1454</v>
      </c>
      <c r="AB72" t="s" s="103">
        <v>1057</v>
      </c>
      <c r="AC72" t="s" s="103">
        <v>1125</v>
      </c>
      <c r="AD72" t="s" s="103">
        <v>1455</v>
      </c>
      <c r="AE72" t="s" s="107">
        <v>1456</v>
      </c>
      <c r="AF72" s="102"/>
      <c r="AG72" s="102"/>
      <c r="AH72" t="s" s="103">
        <v>989</v>
      </c>
    </row>
    <row r="73" ht="17" customHeight="1">
      <c r="A73" s="108">
        <v>0</v>
      </c>
      <c r="B73" t="s" s="55">
        <v>1457</v>
      </c>
      <c r="C73" s="108"/>
      <c r="D73" t="s" s="55">
        <v>1458</v>
      </c>
      <c r="E73" s="109">
        <v>36466</v>
      </c>
      <c r="F73" s="108">
        <v>1999</v>
      </c>
      <c r="G73" t="s" s="55">
        <v>798</v>
      </c>
      <c r="H73" s="108">
        <v>7</v>
      </c>
      <c r="I73" s="108">
        <v>0</v>
      </c>
      <c r="J73" s="108">
        <v>7</v>
      </c>
      <c r="K73" t="s" s="55">
        <v>729</v>
      </c>
      <c r="L73" t="s" s="55">
        <v>959</v>
      </c>
      <c r="M73" t="s" s="55">
        <v>1459</v>
      </c>
      <c r="N73" t="s" s="55">
        <v>959</v>
      </c>
      <c r="O73" t="s" s="55">
        <v>1460</v>
      </c>
      <c r="P73" t="s" s="55">
        <v>664</v>
      </c>
      <c r="Q73" s="86">
        <f>IF(H73&gt;3,1,0)</f>
        <v>1</v>
      </c>
      <c r="R73" s="108">
        <v>0</v>
      </c>
      <c r="S73" s="86">
        <f>IF(H73&gt;3,R73*H73,0)</f>
        <v>0</v>
      </c>
      <c r="T73" s="86">
        <f>IF(H73&gt;3,H73,0)</f>
        <v>7</v>
      </c>
      <c r="U73" s="108"/>
      <c r="V73" s="108"/>
      <c r="W73" s="97">
        <f>IF(H73&gt;5,1,0)</f>
        <v>1</v>
      </c>
      <c r="X73" s="97">
        <f>W73*H73</f>
        <v>7</v>
      </c>
      <c r="Y73" s="97">
        <f>IF(H73&gt;5,1,0)*R73</f>
        <v>0</v>
      </c>
      <c r="Z73" s="97">
        <f>Y73*H73</f>
        <v>0</v>
      </c>
      <c r="AA73" t="s" s="55">
        <v>1461</v>
      </c>
      <c r="AB73" t="s" s="55">
        <v>963</v>
      </c>
      <c r="AC73" t="s" s="55">
        <v>1125</v>
      </c>
      <c r="AD73" t="s" s="55">
        <v>1462</v>
      </c>
      <c r="AE73" t="s" s="55">
        <v>1463</v>
      </c>
      <c r="AF73" s="108"/>
      <c r="AG73" s="108"/>
      <c r="AH73" t="s" s="55">
        <v>989</v>
      </c>
    </row>
    <row r="74" ht="17" customHeight="1">
      <c r="A74" s="108">
        <v>0</v>
      </c>
      <c r="B74" t="s" s="55">
        <v>1464</v>
      </c>
      <c r="C74" s="108"/>
      <c r="D74" t="s" s="55">
        <v>1465</v>
      </c>
      <c r="E74" s="109">
        <v>36418</v>
      </c>
      <c r="F74" s="108">
        <v>1999</v>
      </c>
      <c r="G74" t="s" s="55">
        <v>803</v>
      </c>
      <c r="H74" s="108">
        <v>8</v>
      </c>
      <c r="I74" s="108">
        <v>7</v>
      </c>
      <c r="J74" s="108">
        <v>15</v>
      </c>
      <c r="K74" t="s" s="55">
        <v>993</v>
      </c>
      <c r="L74" t="s" s="55">
        <v>959</v>
      </c>
      <c r="M74" t="s" s="55">
        <v>1466</v>
      </c>
      <c r="N74" t="s" s="55">
        <v>959</v>
      </c>
      <c r="O74" t="s" s="55">
        <v>1467</v>
      </c>
      <c r="P74" t="s" s="55">
        <v>896</v>
      </c>
      <c r="Q74" s="86">
        <f>IF(H74&gt;3,1,0)</f>
        <v>1</v>
      </c>
      <c r="R74" s="108">
        <v>0</v>
      </c>
      <c r="S74" s="86">
        <f>IF(H74&gt;3,R74*H74,0)</f>
        <v>0</v>
      </c>
      <c r="T74" s="86">
        <f>IF(H74&gt;3,H74,0)</f>
        <v>8</v>
      </c>
      <c r="U74" s="108"/>
      <c r="V74" s="108"/>
      <c r="W74" s="97">
        <f>IF(H74&gt;5,1,0)</f>
        <v>1</v>
      </c>
      <c r="X74" s="97">
        <f>W74*H74</f>
        <v>8</v>
      </c>
      <c r="Y74" s="97">
        <f>IF(H74&gt;5,1,0)*R74</f>
        <v>0</v>
      </c>
      <c r="Z74" s="97">
        <f>Y74*H74</f>
        <v>0</v>
      </c>
      <c r="AA74" t="s" s="55">
        <v>1468</v>
      </c>
      <c r="AB74" t="s" s="55">
        <v>1229</v>
      </c>
      <c r="AC74" t="s" s="55">
        <v>1125</v>
      </c>
      <c r="AD74" t="s" s="55">
        <v>1469</v>
      </c>
      <c r="AE74" t="s" s="55">
        <v>1470</v>
      </c>
      <c r="AF74" s="108">
        <v>47.3129607</v>
      </c>
      <c r="AG74" s="108">
        <v>-122.3393665</v>
      </c>
      <c r="AH74" t="s" s="55">
        <v>967</v>
      </c>
    </row>
    <row r="75" ht="17" customHeight="1">
      <c r="A75" s="108">
        <v>0</v>
      </c>
      <c r="B75" t="s" s="55">
        <v>1471</v>
      </c>
      <c r="C75" s="108"/>
      <c r="D75" t="s" s="55">
        <v>1472</v>
      </c>
      <c r="E75" s="109">
        <v>36370</v>
      </c>
      <c r="F75" s="108">
        <v>1999</v>
      </c>
      <c r="G75" t="s" s="55">
        <v>810</v>
      </c>
      <c r="H75" s="108">
        <v>9</v>
      </c>
      <c r="I75" s="108">
        <v>13</v>
      </c>
      <c r="J75" s="108">
        <v>22</v>
      </c>
      <c r="K75" t="s" s="55">
        <v>729</v>
      </c>
      <c r="L75" t="s" s="55">
        <v>959</v>
      </c>
      <c r="M75" t="s" s="55">
        <v>1473</v>
      </c>
      <c r="N75" t="s" s="55">
        <v>959</v>
      </c>
      <c r="O75" t="s" s="55">
        <v>1474</v>
      </c>
      <c r="P75" t="s" s="55">
        <v>1475</v>
      </c>
      <c r="Q75" s="86">
        <f>IF(H75&gt;3,1,0)</f>
        <v>1</v>
      </c>
      <c r="R75" s="108">
        <v>0</v>
      </c>
      <c r="S75" s="86">
        <f>IF(H75&gt;3,R75*H75,0)</f>
        <v>0</v>
      </c>
      <c r="T75" s="86">
        <f>IF(H75&gt;3,H75,0)</f>
        <v>9</v>
      </c>
      <c r="U75" s="108"/>
      <c r="V75" s="108"/>
      <c r="W75" s="97">
        <f>IF(H75&gt;5,1,0)</f>
        <v>1</v>
      </c>
      <c r="X75" s="97">
        <f>W75*H75</f>
        <v>9</v>
      </c>
      <c r="Y75" s="97">
        <f>IF(H75&gt;5,1,0)*R75</f>
        <v>0</v>
      </c>
      <c r="Z75" s="97">
        <f>Y75*H75</f>
        <v>0</v>
      </c>
      <c r="AA75" t="s" s="55">
        <v>1476</v>
      </c>
      <c r="AB75" t="s" s="55">
        <v>1229</v>
      </c>
      <c r="AC75" t="s" s="55">
        <v>1125</v>
      </c>
      <c r="AD75" t="s" s="55">
        <v>1477</v>
      </c>
      <c r="AE75" t="s" s="55">
        <v>1478</v>
      </c>
      <c r="AF75" s="108"/>
      <c r="AG75" s="108"/>
      <c r="AH75" t="s" s="55">
        <v>967</v>
      </c>
    </row>
    <row r="76" ht="17" customHeight="1">
      <c r="A76" s="108">
        <v>1</v>
      </c>
      <c r="B76" t="s" s="55">
        <v>1479</v>
      </c>
      <c r="C76" s="108"/>
      <c r="D76" t="s" s="55">
        <v>1480</v>
      </c>
      <c r="E76" s="109">
        <v>36270</v>
      </c>
      <c r="F76" s="108">
        <v>1999</v>
      </c>
      <c r="G76" t="s" s="55">
        <v>817</v>
      </c>
      <c r="H76" s="108">
        <v>13</v>
      </c>
      <c r="I76" s="108">
        <v>24</v>
      </c>
      <c r="J76" s="108">
        <v>37</v>
      </c>
      <c r="K76" t="s" s="55">
        <v>690</v>
      </c>
      <c r="L76" t="s" s="55">
        <v>959</v>
      </c>
      <c r="M76" t="s" s="55">
        <v>1481</v>
      </c>
      <c r="N76" t="s" s="55">
        <v>985</v>
      </c>
      <c r="O76" t="s" s="55">
        <v>1482</v>
      </c>
      <c r="P76" t="s" s="55">
        <v>1483</v>
      </c>
      <c r="Q76" s="86">
        <f>IF(H76&gt;3,1,0)</f>
        <v>1</v>
      </c>
      <c r="R76" s="108">
        <v>1</v>
      </c>
      <c r="S76" s="86">
        <f>IF(H76&gt;3,R76*H76,0)</f>
        <v>13</v>
      </c>
      <c r="T76" s="86">
        <f>IF(H76&gt;3,H76,0)</f>
        <v>13</v>
      </c>
      <c r="U76" s="108"/>
      <c r="V76" s="108"/>
      <c r="W76" s="97">
        <f>IF(H76&gt;5,1,0)</f>
        <v>1</v>
      </c>
      <c r="X76" s="97">
        <f>W76*H76</f>
        <v>13</v>
      </c>
      <c r="Y76" s="97">
        <f>IF(H76&gt;5,1,0)*R76</f>
        <v>1</v>
      </c>
      <c r="Z76" s="97">
        <f>Y76*H76</f>
        <v>13</v>
      </c>
      <c r="AA76" t="s" s="55">
        <v>1484</v>
      </c>
      <c r="AB76" t="s" s="55">
        <v>1229</v>
      </c>
      <c r="AC76" t="s" s="55">
        <v>1125</v>
      </c>
      <c r="AD76" t="s" s="55">
        <v>1485</v>
      </c>
      <c r="AE76" t="s" s="55">
        <v>1486</v>
      </c>
      <c r="AF76" s="108">
        <v>37.7789601</v>
      </c>
      <c r="AG76" s="108">
        <v>-122.419199</v>
      </c>
      <c r="AH76" t="s" s="55">
        <v>967</v>
      </c>
    </row>
    <row r="77" ht="17" customHeight="1">
      <c r="A77" s="110">
        <v>0</v>
      </c>
      <c r="B77" t="s" s="107">
        <v>1487</v>
      </c>
      <c r="C77" s="110"/>
      <c r="D77" t="s" s="107">
        <v>1488</v>
      </c>
      <c r="E77" s="111">
        <v>35936</v>
      </c>
      <c r="F77" s="110">
        <v>1998</v>
      </c>
      <c r="G77" t="s" s="107">
        <v>1489</v>
      </c>
      <c r="H77" s="110">
        <v>4</v>
      </c>
      <c r="I77" s="110">
        <v>25</v>
      </c>
      <c r="J77" s="110">
        <v>29</v>
      </c>
      <c r="K77" t="s" s="107">
        <v>690</v>
      </c>
      <c r="L77" t="s" s="107">
        <v>959</v>
      </c>
      <c r="M77" t="s" s="107">
        <v>1490</v>
      </c>
      <c r="N77" t="s" s="107">
        <v>985</v>
      </c>
      <c r="O77" t="s" s="107">
        <v>1491</v>
      </c>
      <c r="P77" t="s" s="107">
        <v>1492</v>
      </c>
      <c r="Q77" s="112">
        <f>IF(H77&gt;3,1,0)</f>
        <v>1</v>
      </c>
      <c r="R77" s="110">
        <v>0</v>
      </c>
      <c r="S77" s="112">
        <f>IF(H77&gt;3,R77*H77,0)</f>
        <v>0</v>
      </c>
      <c r="T77" s="112">
        <f>IF(H77&gt;3,H77,0)</f>
        <v>4</v>
      </c>
      <c r="U77" s="110"/>
      <c r="V77" s="110"/>
      <c r="W77" s="113">
        <f>IF(H77&gt;5,1,0)</f>
        <v>0</v>
      </c>
      <c r="X77" s="113">
        <f>W77*H77</f>
        <v>0</v>
      </c>
      <c r="Y77" s="113">
        <f>IF(H77&gt;5,1,0)*R77</f>
        <v>0</v>
      </c>
      <c r="Z77" s="113">
        <f>Y77*H77</f>
        <v>0</v>
      </c>
      <c r="AA77" t="s" s="107">
        <v>1493</v>
      </c>
      <c r="AB77" t="s" s="107">
        <v>1229</v>
      </c>
      <c r="AC77" t="s" s="107">
        <v>1125</v>
      </c>
      <c r="AD77" t="s" s="107">
        <v>1494</v>
      </c>
      <c r="AE77" t="s" s="107">
        <v>1495</v>
      </c>
      <c r="AF77" s="110">
        <v>42.3810555</v>
      </c>
      <c r="AG77" s="110">
        <v>-76.8705777</v>
      </c>
      <c r="AH77" t="s" s="107">
        <v>967</v>
      </c>
    </row>
    <row r="78" ht="17" customHeight="1">
      <c r="A78" s="110">
        <v>0</v>
      </c>
      <c r="B78" t="s" s="107">
        <v>1496</v>
      </c>
      <c r="C78" s="110"/>
      <c r="D78" t="s" s="107">
        <v>1497</v>
      </c>
      <c r="E78" s="111">
        <v>35878</v>
      </c>
      <c r="F78" s="110">
        <v>1998</v>
      </c>
      <c r="G78" t="s" s="107">
        <v>825</v>
      </c>
      <c r="H78" s="110">
        <v>5</v>
      </c>
      <c r="I78" s="110">
        <v>10</v>
      </c>
      <c r="J78" s="110">
        <v>15</v>
      </c>
      <c r="K78" t="s" s="107">
        <v>690</v>
      </c>
      <c r="L78" t="s" s="107">
        <v>985</v>
      </c>
      <c r="M78" t="s" s="107">
        <v>1498</v>
      </c>
      <c r="N78" t="s" s="107">
        <v>985</v>
      </c>
      <c r="O78" t="s" s="107">
        <v>1499</v>
      </c>
      <c r="P78" t="s" s="107">
        <v>1500</v>
      </c>
      <c r="Q78" s="112">
        <f>IF(H78&gt;3,1,0)</f>
        <v>1</v>
      </c>
      <c r="R78" s="110">
        <v>0</v>
      </c>
      <c r="S78" s="112">
        <f>IF(H78&gt;3,R78*H78,0)</f>
        <v>0</v>
      </c>
      <c r="T78" s="112">
        <f>IF(H78&gt;3,H78,0)</f>
        <v>5</v>
      </c>
      <c r="U78" s="110"/>
      <c r="V78" s="110"/>
      <c r="W78" s="113">
        <f>IF(H78&gt;5,1,0)</f>
        <v>0</v>
      </c>
      <c r="X78" s="113">
        <f>W78*H78</f>
        <v>0</v>
      </c>
      <c r="Y78" s="113">
        <f>IF(H78&gt;5,1,0)*R78</f>
        <v>0</v>
      </c>
      <c r="Z78" s="113">
        <f>Y78*H78</f>
        <v>0</v>
      </c>
      <c r="AA78" t="s" s="107">
        <v>1501</v>
      </c>
      <c r="AB78" t="s" s="107">
        <v>1229</v>
      </c>
      <c r="AC78" t="s" s="107">
        <v>1125</v>
      </c>
      <c r="AD78" t="s" s="107">
        <v>1502</v>
      </c>
      <c r="AE78" t="s" s="107">
        <v>1503</v>
      </c>
      <c r="AF78" s="110">
        <v>31.1171194</v>
      </c>
      <c r="AG78" s="110">
        <v>-97.7277959</v>
      </c>
      <c r="AH78" t="s" s="107">
        <v>967</v>
      </c>
    </row>
    <row r="79" ht="17" customHeight="1">
      <c r="A79" s="110">
        <v>0</v>
      </c>
      <c r="B79" t="s" s="107">
        <v>1504</v>
      </c>
      <c r="C79" s="110"/>
      <c r="D79" t="s" s="107">
        <v>1505</v>
      </c>
      <c r="E79" s="111">
        <v>35860</v>
      </c>
      <c r="F79" s="110">
        <v>1998</v>
      </c>
      <c r="G79" t="s" s="107">
        <v>1506</v>
      </c>
      <c r="H79" s="110">
        <v>5</v>
      </c>
      <c r="I79" s="110">
        <v>1</v>
      </c>
      <c r="J79" s="110">
        <v>6</v>
      </c>
      <c r="K79" t="s" s="107">
        <v>729</v>
      </c>
      <c r="L79" t="s" s="107">
        <v>959</v>
      </c>
      <c r="M79" t="s" s="107">
        <v>1507</v>
      </c>
      <c r="N79" t="s" s="107">
        <v>959</v>
      </c>
      <c r="O79" t="s" s="107">
        <v>406</v>
      </c>
      <c r="P79" t="s" s="107">
        <v>664</v>
      </c>
      <c r="Q79" s="112">
        <f>IF(H79&gt;3,1,0)</f>
        <v>1</v>
      </c>
      <c r="R79" s="110">
        <v>0</v>
      </c>
      <c r="S79" s="112">
        <f>IF(H79&gt;3,R79*H79,0)</f>
        <v>0</v>
      </c>
      <c r="T79" s="112">
        <f>IF(H79&gt;3,H79,0)</f>
        <v>5</v>
      </c>
      <c r="U79" s="110"/>
      <c r="V79" s="110"/>
      <c r="W79" s="113">
        <f>IF(H79&gt;5,1,0)</f>
        <v>0</v>
      </c>
      <c r="X79" s="113">
        <f>W79*H79</f>
        <v>0</v>
      </c>
      <c r="Y79" s="113">
        <f>IF(H79&gt;5,1,0)*R79</f>
        <v>0</v>
      </c>
      <c r="Z79" s="113">
        <f>Y79*H79</f>
        <v>0</v>
      </c>
      <c r="AA79" t="s" s="107">
        <v>1508</v>
      </c>
      <c r="AB79" t="s" s="107">
        <v>1229</v>
      </c>
      <c r="AC79" t="s" s="107">
        <v>1125</v>
      </c>
      <c r="AD79" t="s" s="107">
        <v>1509</v>
      </c>
      <c r="AE79" t="s" s="107">
        <v>1510</v>
      </c>
      <c r="AF79" s="110">
        <v>41.487104</v>
      </c>
      <c r="AG79" s="110">
        <v>-120.542237</v>
      </c>
      <c r="AH79" t="s" s="107">
        <v>967</v>
      </c>
    </row>
    <row r="80" ht="17" customHeight="1">
      <c r="A80" s="114">
        <v>1</v>
      </c>
      <c r="B80" t="s" s="115">
        <v>842</v>
      </c>
      <c r="C80" s="114"/>
      <c r="D80" t="s" s="115">
        <v>1511</v>
      </c>
      <c r="E80" s="116">
        <v>35782</v>
      </c>
      <c r="F80" s="114">
        <v>1997</v>
      </c>
      <c r="G80" t="s" s="115">
        <v>1512</v>
      </c>
      <c r="H80" s="114">
        <v>5</v>
      </c>
      <c r="I80" s="114">
        <v>2</v>
      </c>
      <c r="J80" s="114">
        <v>7</v>
      </c>
      <c r="K80" t="s" s="115">
        <v>729</v>
      </c>
      <c r="L80" t="s" s="115">
        <v>985</v>
      </c>
      <c r="M80" t="s" s="115">
        <v>1513</v>
      </c>
      <c r="N80" t="s" s="115">
        <v>959</v>
      </c>
      <c r="O80" t="s" s="115">
        <v>1514</v>
      </c>
      <c r="P80" t="s" s="115">
        <v>843</v>
      </c>
      <c r="Q80" s="112">
        <f>IF(H80&gt;3,1,0)</f>
        <v>1</v>
      </c>
      <c r="R80" s="114">
        <v>1</v>
      </c>
      <c r="S80" s="112">
        <f>IF(H80&gt;3,R80*H80,0)</f>
        <v>5</v>
      </c>
      <c r="T80" s="112">
        <f>IF(H80&gt;3,H80,0)</f>
        <v>5</v>
      </c>
      <c r="U80" s="114"/>
      <c r="V80" s="114"/>
      <c r="W80" s="113">
        <f>IF(H80&gt;5,1,0)</f>
        <v>0</v>
      </c>
      <c r="X80" s="113">
        <f>W80*H80</f>
        <v>0</v>
      </c>
      <c r="Y80" s="113">
        <f>IF(H80&gt;5,1,0)*R80</f>
        <v>0</v>
      </c>
      <c r="Z80" s="113">
        <f>Y80*H80</f>
        <v>0</v>
      </c>
      <c r="AA80" t="s" s="115">
        <v>1515</v>
      </c>
      <c r="AB80" t="s" s="115">
        <v>1057</v>
      </c>
      <c r="AC80" t="s" s="115">
        <v>1125</v>
      </c>
      <c r="AD80" t="s" s="115">
        <v>844</v>
      </c>
      <c r="AE80" t="s" s="115">
        <v>1516</v>
      </c>
      <c r="AF80" s="114">
        <v>43.045601</v>
      </c>
      <c r="AG80" s="114">
        <v>-74.984891</v>
      </c>
      <c r="AH80" t="s" s="115">
        <v>989</v>
      </c>
    </row>
    <row r="81" ht="17" customHeight="1">
      <c r="A81" s="49">
        <v>0</v>
      </c>
      <c r="B81" t="s" s="43">
        <v>848</v>
      </c>
      <c r="C81" s="49"/>
      <c r="D81" t="s" s="43">
        <v>1517</v>
      </c>
      <c r="E81" s="101">
        <v>35688</v>
      </c>
      <c r="F81" s="49">
        <v>1997</v>
      </c>
      <c r="G81" t="s" s="43">
        <v>1518</v>
      </c>
      <c r="H81" s="49">
        <v>4</v>
      </c>
      <c r="I81" s="49">
        <v>3</v>
      </c>
      <c r="J81" s="49">
        <v>7</v>
      </c>
      <c r="K81" t="s" s="43">
        <v>729</v>
      </c>
      <c r="L81" t="s" s="43">
        <v>985</v>
      </c>
      <c r="M81" t="s" s="43">
        <v>1519</v>
      </c>
      <c r="N81" t="s" s="43">
        <v>985</v>
      </c>
      <c r="O81" t="s" s="43">
        <v>406</v>
      </c>
      <c r="P81" t="s" s="43">
        <v>664</v>
      </c>
      <c r="Q81" s="86">
        <f>IF(H81&gt;3,1,0)</f>
        <v>1</v>
      </c>
      <c r="R81" s="49">
        <v>0</v>
      </c>
      <c r="S81" s="86">
        <f>IF(H81&gt;3,R81*H81,0)</f>
        <v>0</v>
      </c>
      <c r="T81" s="86">
        <f>IF(H81&gt;3,H81,0)</f>
        <v>4</v>
      </c>
      <c r="U81" s="49"/>
      <c r="V81" s="49"/>
      <c r="W81" s="97">
        <f>IF(H81&gt;5,1,0)</f>
        <v>0</v>
      </c>
      <c r="X81" s="97">
        <f>W81*H81</f>
        <v>0</v>
      </c>
      <c r="Y81" s="97">
        <f>IF(H81&gt;5,1,0)*R81</f>
        <v>0</v>
      </c>
      <c r="Z81" s="97">
        <f>Y81*H81</f>
        <v>0</v>
      </c>
      <c r="AA81" t="s" s="43">
        <v>1508</v>
      </c>
      <c r="AB81" t="s" s="43">
        <v>1305</v>
      </c>
      <c r="AC81" t="s" s="43">
        <v>1125</v>
      </c>
      <c r="AD81" t="s" s="43">
        <v>849</v>
      </c>
      <c r="AE81" t="s" s="43">
        <v>1520</v>
      </c>
      <c r="AF81" s="49">
        <v>39.709283</v>
      </c>
      <c r="AG81" s="49">
        <v>-104.823488</v>
      </c>
      <c r="AH81" t="s" s="43">
        <v>967</v>
      </c>
    </row>
    <row r="82" ht="17" customHeight="1">
      <c r="A82" s="49">
        <v>0</v>
      </c>
      <c r="B82" t="s" s="43">
        <v>853</v>
      </c>
      <c r="C82" s="49"/>
      <c r="D82" t="s" s="43">
        <v>1051</v>
      </c>
      <c r="E82" s="101">
        <v>35104</v>
      </c>
      <c r="F82" s="49">
        <v>1996</v>
      </c>
      <c r="G82" t="s" s="43">
        <v>1521</v>
      </c>
      <c r="H82" s="49">
        <v>6</v>
      </c>
      <c r="I82" s="49">
        <v>1</v>
      </c>
      <c r="J82" s="49">
        <v>7</v>
      </c>
      <c r="K82" t="s" s="43">
        <v>729</v>
      </c>
      <c r="L82" t="s" s="43">
        <v>959</v>
      </c>
      <c r="M82" t="s" s="43">
        <v>1522</v>
      </c>
      <c r="N82" t="s" s="43">
        <v>959</v>
      </c>
      <c r="O82" t="s" s="43">
        <v>406</v>
      </c>
      <c r="P82" t="s" s="43">
        <v>211</v>
      </c>
      <c r="Q82" s="86">
        <f>IF(H82&gt;3,1,0)</f>
        <v>1</v>
      </c>
      <c r="R82" s="49">
        <v>0</v>
      </c>
      <c r="S82" s="86">
        <f>IF(H82&gt;3,R82*H82,0)</f>
        <v>0</v>
      </c>
      <c r="T82" s="86">
        <f>IF(H82&gt;3,H82,0)</f>
        <v>6</v>
      </c>
      <c r="U82" s="49"/>
      <c r="V82" s="49"/>
      <c r="W82" s="97">
        <f>IF(H82&gt;5,1,0)</f>
        <v>1</v>
      </c>
      <c r="X82" s="97">
        <f>W82*H82</f>
        <v>6</v>
      </c>
      <c r="Y82" s="97">
        <f>IF(H82&gt;5,1,0)*R82</f>
        <v>0</v>
      </c>
      <c r="Z82" s="97">
        <f>Y82*H82</f>
        <v>0</v>
      </c>
      <c r="AA82" t="s" s="43">
        <v>1523</v>
      </c>
      <c r="AB82" t="s" s="43">
        <v>1305</v>
      </c>
      <c r="AC82" t="s" s="43">
        <v>1125</v>
      </c>
      <c r="AD82" t="s" s="43">
        <v>854</v>
      </c>
      <c r="AE82" t="s" s="43">
        <v>1524</v>
      </c>
      <c r="AF82" s="49">
        <v>47.6038321</v>
      </c>
      <c r="AG82" s="49">
        <v>-122.3300624</v>
      </c>
      <c r="AH82" t="s" s="43">
        <v>989</v>
      </c>
    </row>
    <row r="83" ht="17" customHeight="1">
      <c r="A83" s="49">
        <v>0</v>
      </c>
      <c r="B83" t="s" s="43">
        <v>861</v>
      </c>
      <c r="C83" s="49"/>
      <c r="D83" t="s" s="43">
        <v>1525</v>
      </c>
      <c r="E83" s="101">
        <v>34792</v>
      </c>
      <c r="F83" s="49">
        <v>1995</v>
      </c>
      <c r="G83" t="s" s="43">
        <v>1526</v>
      </c>
      <c r="H83" s="49">
        <v>6</v>
      </c>
      <c r="I83" s="49">
        <v>0</v>
      </c>
      <c r="J83" s="49">
        <v>6</v>
      </c>
      <c r="K83" t="s" s="43">
        <v>729</v>
      </c>
      <c r="L83" t="s" s="43">
        <v>985</v>
      </c>
      <c r="M83" t="s" s="43">
        <v>1527</v>
      </c>
      <c r="N83" t="s" s="43">
        <v>959</v>
      </c>
      <c r="O83" t="s" s="43">
        <v>406</v>
      </c>
      <c r="P83" t="s" s="43">
        <v>211</v>
      </c>
      <c r="Q83" s="86">
        <f>IF(H83&gt;3,1,0)</f>
        <v>1</v>
      </c>
      <c r="R83" s="49">
        <v>0</v>
      </c>
      <c r="S83" s="86">
        <f>IF(H83&gt;3,R83*H83,0)</f>
        <v>0</v>
      </c>
      <c r="T83" s="86">
        <f>IF(H83&gt;3,H83,0)</f>
        <v>6</v>
      </c>
      <c r="U83" s="49"/>
      <c r="V83" s="49"/>
      <c r="W83" s="97">
        <f>IF(H83&gt;5,1,0)</f>
        <v>1</v>
      </c>
      <c r="X83" s="97">
        <f>W83*H83</f>
        <v>6</v>
      </c>
      <c r="Y83" s="97">
        <f>IF(H83&gt;5,1,0)*R83</f>
        <v>0</v>
      </c>
      <c r="Z83" s="97">
        <f>Y83*H83</f>
        <v>0</v>
      </c>
      <c r="AA83" t="s" s="43">
        <v>1528</v>
      </c>
      <c r="AB83" t="s" s="43">
        <v>1529</v>
      </c>
      <c r="AC83" t="s" s="43">
        <v>1125</v>
      </c>
      <c r="AD83" t="s" s="43">
        <v>1530</v>
      </c>
      <c r="AE83" t="s" s="43">
        <v>1530</v>
      </c>
      <c r="AF83" s="49">
        <v>33.9412127</v>
      </c>
      <c r="AG83" s="49">
        <v>-84.21353089999999</v>
      </c>
      <c r="AH83" t="s" s="43">
        <v>967</v>
      </c>
    </row>
    <row r="84" ht="17" customHeight="1">
      <c r="A84" s="49"/>
      <c r="B84" s="49"/>
      <c r="C84" s="49"/>
      <c r="D84" s="49"/>
      <c r="E84" s="101"/>
      <c r="F84" s="49"/>
      <c r="G84" s="49"/>
      <c r="H84" s="49"/>
      <c r="I84" s="49"/>
      <c r="J84" s="49"/>
      <c r="K84" s="49"/>
      <c r="L84" s="49"/>
      <c r="M84" s="49"/>
      <c r="N84" s="49"/>
      <c r="O84" s="49"/>
      <c r="P84" s="49"/>
      <c r="Q84" s="49"/>
      <c r="R84" s="49"/>
      <c r="S84" s="49"/>
      <c r="T84" s="49"/>
      <c r="U84" s="49"/>
      <c r="V84" s="49"/>
      <c r="W84" s="49"/>
      <c r="X84" s="49"/>
      <c r="Y84" s="97"/>
      <c r="Z84" s="97"/>
      <c r="AA84" s="49"/>
      <c r="AB84" s="49"/>
      <c r="AC84" s="49"/>
      <c r="AD84" s="49"/>
      <c r="AE84" s="49"/>
      <c r="AF84" s="49"/>
      <c r="AG84" s="49"/>
      <c r="AH84" s="49"/>
    </row>
    <row r="85" ht="17" customHeight="1">
      <c r="A85" s="49">
        <f>SUM(A33:A68)</f>
        <v>4</v>
      </c>
      <c r="B85" s="49"/>
      <c r="C85" s="49"/>
      <c r="D85" s="49"/>
      <c r="E85" s="101"/>
      <c r="F85" s="49"/>
      <c r="G85" s="49"/>
      <c r="H85" s="49"/>
      <c r="I85" s="49"/>
      <c r="J85" s="49"/>
      <c r="K85" s="49"/>
      <c r="L85" s="49"/>
      <c r="M85" s="49"/>
      <c r="N85" s="49"/>
      <c r="O85" s="49"/>
      <c r="P85" t="s" s="43">
        <v>1531</v>
      </c>
      <c r="Q85" s="49"/>
      <c r="R85" s="49">
        <f>SUM(R33:R68)</f>
        <v>4</v>
      </c>
      <c r="S85" s="49">
        <f>SUM(S33:S68)</f>
        <v>54</v>
      </c>
      <c r="T85" s="49">
        <f>SUM(T33:T68)</f>
        <v>291</v>
      </c>
      <c r="U85" s="49"/>
      <c r="V85" s="49"/>
      <c r="W85" s="49">
        <f>SUM(W33:W68)</f>
        <v>27</v>
      </c>
      <c r="X85" s="49">
        <f>SUM(X33:X68)</f>
        <v>258</v>
      </c>
      <c r="Y85" s="49">
        <f>SUM(Y33:Y68)</f>
        <v>4</v>
      </c>
      <c r="Z85" s="49">
        <f>SUM(Z33:Z68)</f>
        <v>54</v>
      </c>
      <c r="AA85" s="49"/>
      <c r="AB85" s="49"/>
      <c r="AC85" s="49"/>
      <c r="AD85" s="49"/>
      <c r="AE85" s="49"/>
      <c r="AF85" s="49"/>
      <c r="AG85" s="49"/>
      <c r="AH85" s="49"/>
    </row>
    <row r="86" ht="17" customHeight="1">
      <c r="A86" s="49">
        <f>SUM(A69:A83)</f>
        <v>3</v>
      </c>
      <c r="B86" s="49"/>
      <c r="C86" s="49"/>
      <c r="D86" s="49"/>
      <c r="E86" s="101"/>
      <c r="F86" s="49"/>
      <c r="G86" s="49"/>
      <c r="H86" s="49"/>
      <c r="I86" s="49"/>
      <c r="J86" s="49"/>
      <c r="K86" s="49"/>
      <c r="L86" s="49"/>
      <c r="M86" s="49"/>
      <c r="N86" s="49"/>
      <c r="O86" s="49"/>
      <c r="P86" t="s" s="43">
        <v>1532</v>
      </c>
      <c r="Q86" s="49"/>
      <c r="R86" s="49">
        <f>SUM(R69:R83)</f>
        <v>3</v>
      </c>
      <c r="S86" s="49">
        <f>SUM(S69:S83)</f>
        <v>25</v>
      </c>
      <c r="T86" s="49">
        <f>SUM(T69:T83)</f>
        <v>96</v>
      </c>
      <c r="U86" s="49"/>
      <c r="V86" s="49"/>
      <c r="W86" s="49">
        <f>SUM(W69:W83)</f>
        <v>8</v>
      </c>
      <c r="X86" s="49">
        <f>SUM(X69:X83)</f>
        <v>63</v>
      </c>
      <c r="Y86" s="49">
        <f>SUM(Y69:Y83)</f>
        <v>2</v>
      </c>
      <c r="Z86" s="49">
        <f>SUM(Z69:Z83)</f>
        <v>20</v>
      </c>
      <c r="AA86" s="49"/>
      <c r="AB86" s="49"/>
      <c r="AC86" s="49"/>
      <c r="AD86" s="49"/>
      <c r="AE86" s="49"/>
      <c r="AF86" s="49"/>
      <c r="AG86" s="49"/>
      <c r="AH86" s="49"/>
    </row>
    <row r="87" ht="17" customHeight="1">
      <c r="A87" s="49"/>
      <c r="B87" s="49"/>
      <c r="C87" s="49"/>
      <c r="D87" s="49"/>
      <c r="E87" s="101"/>
      <c r="F87" s="49"/>
      <c r="G87" s="49"/>
      <c r="H87" s="49"/>
      <c r="I87" s="49"/>
      <c r="J87" s="49"/>
      <c r="K87" s="49"/>
      <c r="L87" s="49"/>
      <c r="M87" s="49"/>
      <c r="N87" s="49"/>
      <c r="O87" s="49"/>
      <c r="P87" s="49"/>
      <c r="Q87" s="49"/>
      <c r="R87" s="49"/>
      <c r="S87" s="49"/>
      <c r="T87" s="49"/>
      <c r="U87" s="49"/>
      <c r="V87" s="49"/>
      <c r="W87" s="49"/>
      <c r="X87" s="49"/>
      <c r="Y87" s="97"/>
      <c r="Z87" s="97"/>
      <c r="AA87" s="49"/>
      <c r="AB87" s="49"/>
      <c r="AC87" s="49"/>
      <c r="AD87" s="49"/>
      <c r="AE87" s="49"/>
      <c r="AF87" s="49"/>
      <c r="AG87" s="49"/>
      <c r="AH87" s="49"/>
    </row>
    <row r="88" ht="17" customHeight="1">
      <c r="A88" s="86">
        <v>1</v>
      </c>
      <c r="B88" t="s" s="48">
        <v>866</v>
      </c>
      <c r="C88" s="117"/>
      <c r="D88" t="s" s="48">
        <v>1533</v>
      </c>
      <c r="E88" s="118">
        <v>34505</v>
      </c>
      <c r="F88" s="86">
        <v>1994</v>
      </c>
      <c r="G88" t="s" s="48">
        <v>1534</v>
      </c>
      <c r="H88" s="86">
        <v>5</v>
      </c>
      <c r="I88" s="86">
        <v>23</v>
      </c>
      <c r="J88" s="86">
        <v>28</v>
      </c>
      <c r="K88" t="s" s="48">
        <v>865</v>
      </c>
      <c r="L88" t="s" s="48">
        <v>959</v>
      </c>
      <c r="M88" t="s" s="48">
        <v>1535</v>
      </c>
      <c r="N88" t="s" s="48">
        <v>959</v>
      </c>
      <c r="O88" t="s" s="48">
        <v>1536</v>
      </c>
      <c r="P88" t="s" s="48">
        <v>843</v>
      </c>
      <c r="Q88" s="86">
        <f>IF(H88&gt;3,1,0)</f>
        <v>1</v>
      </c>
      <c r="R88" s="86">
        <v>1</v>
      </c>
      <c r="S88" s="86">
        <f>IF(H88&gt;3,R88*H88,0)</f>
        <v>5</v>
      </c>
      <c r="T88" s="86">
        <f>IF(H88&gt;3,H88,0)</f>
        <v>5</v>
      </c>
      <c r="U88" s="86"/>
      <c r="V88" s="86"/>
      <c r="W88" s="97">
        <f>IF(H88&gt;5,1,0)</f>
        <v>0</v>
      </c>
      <c r="X88" s="97">
        <f>W88*H88</f>
        <v>0</v>
      </c>
      <c r="Y88" s="97">
        <f>IF(H88&gt;5,1,0)*R88</f>
        <v>0</v>
      </c>
      <c r="Z88" s="97">
        <f>Y88*H88</f>
        <v>0</v>
      </c>
      <c r="AA88" t="s" s="48">
        <v>1537</v>
      </c>
      <c r="AB88" t="s" s="48">
        <v>1229</v>
      </c>
      <c r="AC88" t="s" s="48">
        <v>1125</v>
      </c>
      <c r="AD88" t="s" s="48">
        <v>1538</v>
      </c>
      <c r="AE88" t="s" s="55">
        <v>1539</v>
      </c>
      <c r="AF88" s="86">
        <v>38.2542376</v>
      </c>
      <c r="AG88" s="86">
        <v>-85.759407</v>
      </c>
      <c r="AH88" t="s" s="48">
        <v>967</v>
      </c>
    </row>
    <row r="89" ht="17" customHeight="1">
      <c r="A89" s="86">
        <v>0</v>
      </c>
      <c r="B89" t="s" s="48">
        <v>868</v>
      </c>
      <c r="C89" s="85"/>
      <c r="D89" t="s" s="6">
        <v>1245</v>
      </c>
      <c r="E89" s="87">
        <v>34317</v>
      </c>
      <c r="F89" s="8">
        <v>1993</v>
      </c>
      <c r="G89" t="s" s="6">
        <v>1540</v>
      </c>
      <c r="H89" s="8">
        <v>4</v>
      </c>
      <c r="I89" s="8">
        <v>1</v>
      </c>
      <c r="J89" s="8">
        <v>5</v>
      </c>
      <c r="K89" t="s" s="6">
        <v>729</v>
      </c>
      <c r="L89" t="s" s="6">
        <v>1003</v>
      </c>
      <c r="M89" t="s" s="6">
        <v>1541</v>
      </c>
      <c r="N89" t="s" s="6">
        <v>406</v>
      </c>
      <c r="O89" t="s" s="6">
        <v>406</v>
      </c>
      <c r="P89" t="s" s="6">
        <v>664</v>
      </c>
      <c r="Q89" s="86">
        <f>IF(H89&gt;3,1,0)</f>
        <v>1</v>
      </c>
      <c r="R89" s="86">
        <v>0</v>
      </c>
      <c r="S89" s="86">
        <f>IF(H89&gt;3,R89*H89,0)</f>
        <v>0</v>
      </c>
      <c r="T89" s="86">
        <f>IF(H89&gt;3,H89,0)</f>
        <v>4</v>
      </c>
      <c r="U89" s="86"/>
      <c r="V89" s="86"/>
      <c r="W89" s="97">
        <f>IF(H89&gt;5,1,0)</f>
        <v>0</v>
      </c>
      <c r="X89" s="97">
        <f>W89*H89</f>
        <v>0</v>
      </c>
      <c r="Y89" s="97">
        <f>IF(H89&gt;5,1,0)*R89</f>
        <v>0</v>
      </c>
      <c r="Z89" s="97">
        <f>Y89*H89</f>
        <v>0</v>
      </c>
      <c r="AA89" t="s" s="6">
        <v>1542</v>
      </c>
      <c r="AB89" t="s" s="6">
        <v>1305</v>
      </c>
      <c r="AC89" t="s" s="6">
        <v>1125</v>
      </c>
      <c r="AD89" t="s" s="6">
        <v>1543</v>
      </c>
      <c r="AE89" t="s" s="43">
        <v>1544</v>
      </c>
      <c r="AF89" s="8">
        <v>33.741176</v>
      </c>
      <c r="AG89" s="8">
        <v>-118.1046356</v>
      </c>
      <c r="AH89" t="s" s="6">
        <v>967</v>
      </c>
    </row>
    <row r="90" ht="17" customHeight="1">
      <c r="A90" s="86">
        <v>0</v>
      </c>
      <c r="B90" t="s" s="48">
        <v>871</v>
      </c>
      <c r="C90" s="85"/>
      <c r="D90" t="s" s="6">
        <v>1545</v>
      </c>
      <c r="E90" s="87">
        <v>34310</v>
      </c>
      <c r="F90" s="8">
        <v>1993</v>
      </c>
      <c r="G90" t="s" s="6">
        <v>1546</v>
      </c>
      <c r="H90" s="8">
        <v>6</v>
      </c>
      <c r="I90" s="8">
        <v>19</v>
      </c>
      <c r="J90" s="8">
        <v>25</v>
      </c>
      <c r="K90" t="s" s="6">
        <v>870</v>
      </c>
      <c r="L90" t="s" s="6">
        <v>959</v>
      </c>
      <c r="M90" t="s" s="6">
        <v>1547</v>
      </c>
      <c r="N90" t="s" s="6">
        <v>959</v>
      </c>
      <c r="O90" t="s" s="6">
        <v>1548</v>
      </c>
      <c r="P90" t="s" s="6">
        <v>664</v>
      </c>
      <c r="Q90" s="86">
        <f>IF(H90&gt;3,1,0)</f>
        <v>1</v>
      </c>
      <c r="R90" s="86">
        <v>0</v>
      </c>
      <c r="S90" s="86">
        <f>IF(H90&gt;3,R90*H90,0)</f>
        <v>0</v>
      </c>
      <c r="T90" s="86">
        <f>IF(H90&gt;3,H90,0)</f>
        <v>6</v>
      </c>
      <c r="U90" s="86"/>
      <c r="V90" s="86"/>
      <c r="W90" s="97">
        <f>IF(H90&gt;5,1,0)</f>
        <v>1</v>
      </c>
      <c r="X90" s="97">
        <f>W90*H90</f>
        <v>6</v>
      </c>
      <c r="Y90" s="97">
        <f>IF(H90&gt;5,1,0)*R90</f>
        <v>0</v>
      </c>
      <c r="Z90" s="97">
        <f>Y90*H90</f>
        <v>0</v>
      </c>
      <c r="AA90" t="s" s="6">
        <v>94</v>
      </c>
      <c r="AB90" t="s" s="6">
        <v>1305</v>
      </c>
      <c r="AC90" t="s" s="6">
        <v>1125</v>
      </c>
      <c r="AD90" t="s" s="6">
        <v>95</v>
      </c>
      <c r="AE90" t="s" s="43">
        <v>1549</v>
      </c>
      <c r="AF90" s="8">
        <v>34.436283</v>
      </c>
      <c r="AG90" s="8">
        <v>-119.8714406</v>
      </c>
      <c r="AH90" t="s" s="6">
        <v>989</v>
      </c>
    </row>
    <row r="91" ht="17" customHeight="1">
      <c r="A91" s="86">
        <v>0</v>
      </c>
      <c r="B91" t="s" s="48">
        <v>874</v>
      </c>
      <c r="C91" s="85"/>
      <c r="D91" t="s" s="6">
        <v>1550</v>
      </c>
      <c r="E91" s="87">
        <v>34187</v>
      </c>
      <c r="F91" s="8">
        <v>1993</v>
      </c>
      <c r="G91" t="s" s="6">
        <v>1551</v>
      </c>
      <c r="H91" s="8">
        <v>4</v>
      </c>
      <c r="I91" s="8">
        <v>8</v>
      </c>
      <c r="J91" s="8">
        <v>12</v>
      </c>
      <c r="K91" t="s" s="6">
        <v>870</v>
      </c>
      <c r="L91" t="s" s="6">
        <v>985</v>
      </c>
      <c r="M91" t="s" s="6">
        <v>1552</v>
      </c>
      <c r="N91" t="s" s="6">
        <v>959</v>
      </c>
      <c r="O91" t="s" s="6">
        <v>406</v>
      </c>
      <c r="P91" t="s" s="6">
        <v>875</v>
      </c>
      <c r="Q91" s="86">
        <f>IF(H91&gt;3,1,0)</f>
        <v>1</v>
      </c>
      <c r="R91" s="86">
        <v>0</v>
      </c>
      <c r="S91" s="86">
        <f>IF(H91&gt;3,R91*H91,0)</f>
        <v>0</v>
      </c>
      <c r="T91" s="86">
        <f>IF(H91&gt;3,H91,0)</f>
        <v>4</v>
      </c>
      <c r="U91" s="86"/>
      <c r="V91" s="86"/>
      <c r="W91" s="97">
        <f>IF(H91&gt;5,1,0)</f>
        <v>0</v>
      </c>
      <c r="X91" s="97">
        <f>W91*H91</f>
        <v>0</v>
      </c>
      <c r="Y91" s="97">
        <f>IF(H91&gt;5,1,0)*R91</f>
        <v>0</v>
      </c>
      <c r="Z91" s="97">
        <f>Y91*H91</f>
        <v>0</v>
      </c>
      <c r="AA91" t="s" s="6">
        <v>1553</v>
      </c>
      <c r="AB91" t="s" s="6">
        <v>1229</v>
      </c>
      <c r="AC91" t="s" s="6">
        <v>1125</v>
      </c>
      <c r="AD91" t="s" s="6">
        <v>1554</v>
      </c>
      <c r="AE91" t="s" s="43">
        <v>1555</v>
      </c>
      <c r="AF91" s="8">
        <v>32.376081</v>
      </c>
      <c r="AG91" s="8">
        <v>-88.68978002</v>
      </c>
      <c r="AH91" t="s" s="6">
        <v>967</v>
      </c>
    </row>
    <row r="92" ht="17" customHeight="1">
      <c r="A92" s="86">
        <v>1</v>
      </c>
      <c r="B92" t="s" s="48">
        <v>877</v>
      </c>
      <c r="C92" s="117"/>
      <c r="D92" t="s" s="48">
        <v>1556</v>
      </c>
      <c r="E92" s="118">
        <v>34151</v>
      </c>
      <c r="F92" s="86">
        <v>1993</v>
      </c>
      <c r="G92" t="s" s="48">
        <v>1557</v>
      </c>
      <c r="H92" s="86">
        <v>9</v>
      </c>
      <c r="I92" s="86">
        <v>6</v>
      </c>
      <c r="J92" s="86">
        <v>15</v>
      </c>
      <c r="K92" t="s" s="48">
        <v>870</v>
      </c>
      <c r="L92" t="s" s="48">
        <v>985</v>
      </c>
      <c r="M92" t="s" s="48">
        <v>1558</v>
      </c>
      <c r="N92" t="s" s="48">
        <v>985</v>
      </c>
      <c r="O92" t="s" s="48">
        <v>1559</v>
      </c>
      <c r="P92" t="s" s="48">
        <v>878</v>
      </c>
      <c r="Q92" s="86">
        <f>IF(H92&gt;3,1,0)</f>
        <v>1</v>
      </c>
      <c r="R92" s="86">
        <v>1</v>
      </c>
      <c r="S92" s="86">
        <f>IF(H92&gt;3,R92*H92,0)</f>
        <v>9</v>
      </c>
      <c r="T92" s="86">
        <f>IF(H92&gt;3,H92,0)</f>
        <v>9</v>
      </c>
      <c r="U92" s="86"/>
      <c r="V92" s="86"/>
      <c r="W92" s="97">
        <f>IF(H92&gt;5,1,0)</f>
        <v>1</v>
      </c>
      <c r="X92" s="97">
        <f>W92*H92</f>
        <v>9</v>
      </c>
      <c r="Y92" s="97">
        <f>IF(H92&gt;5,1,0)*R92</f>
        <v>1</v>
      </c>
      <c r="Z92" s="97">
        <f>Y92*H92</f>
        <v>9</v>
      </c>
      <c r="AA92" t="s" s="48">
        <v>1560</v>
      </c>
      <c r="AB92" t="s" s="48">
        <v>1229</v>
      </c>
      <c r="AC92" t="s" s="48">
        <v>1125</v>
      </c>
      <c r="AD92" t="s" s="48">
        <v>1561</v>
      </c>
      <c r="AE92" t="s" s="55">
        <v>1562</v>
      </c>
      <c r="AF92" s="86">
        <v>41.9005865</v>
      </c>
      <c r="AG92" s="86">
        <v>-87.85672769999999</v>
      </c>
      <c r="AH92" t="s" s="48">
        <v>967</v>
      </c>
    </row>
    <row r="93" ht="17" customHeight="1">
      <c r="A93" s="86">
        <v>0</v>
      </c>
      <c r="B93" t="s" s="48">
        <v>881</v>
      </c>
      <c r="C93" s="85"/>
      <c r="D93" t="s" s="6">
        <v>1563</v>
      </c>
      <c r="E93" s="87">
        <v>33892</v>
      </c>
      <c r="F93" s="8">
        <v>1992</v>
      </c>
      <c r="G93" t="s" s="6">
        <v>1564</v>
      </c>
      <c r="H93" s="8">
        <v>5</v>
      </c>
      <c r="I93" s="8">
        <v>0</v>
      </c>
      <c r="J93" s="8">
        <v>5</v>
      </c>
      <c r="K93" t="s" s="6">
        <v>870</v>
      </c>
      <c r="L93" t="s" s="6">
        <v>959</v>
      </c>
      <c r="M93" t="s" s="6">
        <v>1565</v>
      </c>
      <c r="N93" t="s" s="6">
        <v>959</v>
      </c>
      <c r="O93" t="s" s="6">
        <v>1566</v>
      </c>
      <c r="P93" t="s" s="6">
        <v>664</v>
      </c>
      <c r="Q93" s="86">
        <f>IF(H93&gt;3,1,0)</f>
        <v>1</v>
      </c>
      <c r="R93" s="86">
        <v>0</v>
      </c>
      <c r="S93" s="86">
        <f>IF(H93&gt;3,R93*H93,0)</f>
        <v>0</v>
      </c>
      <c r="T93" s="86">
        <f>IF(H93&gt;3,H93,0)</f>
        <v>5</v>
      </c>
      <c r="U93" s="86"/>
      <c r="V93" s="86"/>
      <c r="W93" s="97">
        <f>IF(H93&gt;5,1,0)</f>
        <v>0</v>
      </c>
      <c r="X93" s="97">
        <f>W93*H93</f>
        <v>0</v>
      </c>
      <c r="Y93" s="97">
        <f>IF(H93&gt;5,1,0)*R93</f>
        <v>0</v>
      </c>
      <c r="Z93" s="97">
        <f>Y93*H93</f>
        <v>0</v>
      </c>
      <c r="AA93" t="s" s="6">
        <v>1567</v>
      </c>
      <c r="AB93" t="s" s="6">
        <v>1229</v>
      </c>
      <c r="AC93" t="s" s="6">
        <v>1125</v>
      </c>
      <c r="AD93" t="s" s="6">
        <v>1568</v>
      </c>
      <c r="AE93" t="s" s="43">
        <v>1569</v>
      </c>
      <c r="AF93" s="8">
        <v>42.506484</v>
      </c>
      <c r="AG93" s="8">
        <v>-71.0728306</v>
      </c>
      <c r="AH93" t="s" s="6">
        <v>967</v>
      </c>
    </row>
    <row r="94" ht="17" customHeight="1">
      <c r="A94" s="86">
        <v>0</v>
      </c>
      <c r="B94" t="s" s="48">
        <v>884</v>
      </c>
      <c r="C94" s="85"/>
      <c r="D94" t="s" s="6">
        <v>1570</v>
      </c>
      <c r="E94" s="87">
        <v>33725</v>
      </c>
      <c r="F94" s="8">
        <v>1992</v>
      </c>
      <c r="G94" t="s" s="6">
        <v>1571</v>
      </c>
      <c r="H94" s="8">
        <v>4</v>
      </c>
      <c r="I94" s="8">
        <v>10</v>
      </c>
      <c r="J94" s="8">
        <v>14</v>
      </c>
      <c r="K94" t="s" s="6">
        <v>690</v>
      </c>
      <c r="L94" t="s" s="6">
        <v>985</v>
      </c>
      <c r="M94" t="s" s="6">
        <v>1572</v>
      </c>
      <c r="N94" t="s" s="6">
        <v>959</v>
      </c>
      <c r="O94" t="s" s="6">
        <v>1573</v>
      </c>
      <c r="P94" t="s" s="6">
        <v>885</v>
      </c>
      <c r="Q94" s="86">
        <f>IF(H94&gt;3,1,0)</f>
        <v>1</v>
      </c>
      <c r="R94" s="86">
        <v>0</v>
      </c>
      <c r="S94" s="86">
        <f>IF(H94&gt;3,R94*H94,0)</f>
        <v>0</v>
      </c>
      <c r="T94" s="86">
        <f>IF(H94&gt;3,H94,0)</f>
        <v>4</v>
      </c>
      <c r="U94" s="86"/>
      <c r="V94" s="86"/>
      <c r="W94" s="97">
        <f>IF(H94&gt;5,1,0)</f>
        <v>0</v>
      </c>
      <c r="X94" s="97">
        <f>W94*H94</f>
        <v>0</v>
      </c>
      <c r="Y94" s="97">
        <f>IF(H94&gt;5,1,0)*R94</f>
        <v>0</v>
      </c>
      <c r="Z94" s="97">
        <f>Y94*H94</f>
        <v>0</v>
      </c>
      <c r="AA94" t="s" s="6">
        <v>1574</v>
      </c>
      <c r="AB94" t="s" s="6">
        <v>1229</v>
      </c>
      <c r="AC94" t="s" s="6">
        <v>1125</v>
      </c>
      <c r="AD94" t="s" s="6">
        <v>1575</v>
      </c>
      <c r="AE94" t="s" s="43">
        <v>1576</v>
      </c>
      <c r="AF94" s="8">
        <v>30.3321838</v>
      </c>
      <c r="AG94" s="8">
        <v>-81.65565100000001</v>
      </c>
      <c r="AH94" t="s" s="6">
        <v>967</v>
      </c>
    </row>
    <row r="95" ht="17" customHeight="1">
      <c r="A95" s="86">
        <v>0</v>
      </c>
      <c r="B95" t="s" s="48">
        <v>888</v>
      </c>
      <c r="C95" s="85"/>
      <c r="D95" t="s" s="6">
        <v>1577</v>
      </c>
      <c r="E95" s="87">
        <v>33556</v>
      </c>
      <c r="F95" s="8">
        <v>1991</v>
      </c>
      <c r="G95" t="s" s="6">
        <v>1578</v>
      </c>
      <c r="H95" s="8">
        <v>5</v>
      </c>
      <c r="I95" s="8">
        <v>5</v>
      </c>
      <c r="J95" s="8">
        <v>10</v>
      </c>
      <c r="K95" t="s" s="6">
        <v>729</v>
      </c>
      <c r="L95" t="s" s="6">
        <v>959</v>
      </c>
      <c r="M95" t="s" s="6">
        <v>1579</v>
      </c>
      <c r="N95" t="s" s="6">
        <v>959</v>
      </c>
      <c r="O95" t="s" s="6">
        <v>1580</v>
      </c>
      <c r="P95" t="s" s="6">
        <v>889</v>
      </c>
      <c r="Q95" s="86">
        <f>IF(H95&gt;3,1,0)</f>
        <v>1</v>
      </c>
      <c r="R95" s="86">
        <v>0</v>
      </c>
      <c r="S95" s="86">
        <f>IF(H95&gt;3,R95*H95,0)</f>
        <v>0</v>
      </c>
      <c r="T95" s="86">
        <f>IF(H95&gt;3,H95,0)</f>
        <v>5</v>
      </c>
      <c r="U95" s="86"/>
      <c r="V95" s="86"/>
      <c r="W95" s="97">
        <f>IF(H95&gt;5,1,0)</f>
        <v>0</v>
      </c>
      <c r="X95" s="97">
        <f>W95*H95</f>
        <v>0</v>
      </c>
      <c r="Y95" s="97">
        <f>IF(H95&gt;5,1,0)*R95</f>
        <v>0</v>
      </c>
      <c r="Z95" s="97">
        <f>Y95*H95</f>
        <v>0</v>
      </c>
      <c r="AA95" t="s" s="6">
        <v>1581</v>
      </c>
      <c r="AB95" t="s" s="6">
        <v>1229</v>
      </c>
      <c r="AC95" t="s" s="6">
        <v>1125</v>
      </c>
      <c r="AD95" t="s" s="6">
        <v>1582</v>
      </c>
      <c r="AE95" t="s" s="43">
        <v>1583</v>
      </c>
      <c r="AF95" s="8">
        <v>39.1637984</v>
      </c>
      <c r="AG95" s="8">
        <v>-119.7674034</v>
      </c>
      <c r="AH95" t="s" s="6">
        <v>967</v>
      </c>
    </row>
    <row r="96" ht="17" customHeight="1">
      <c r="A96" s="86">
        <v>0</v>
      </c>
      <c r="B96" t="s" s="48">
        <v>892</v>
      </c>
      <c r="C96" s="85"/>
      <c r="D96" t="s" s="6">
        <v>1584</v>
      </c>
      <c r="E96" s="87">
        <v>33543</v>
      </c>
      <c r="F96" s="8">
        <v>1991</v>
      </c>
      <c r="G96" t="s" s="6">
        <v>1585</v>
      </c>
      <c r="H96" s="8">
        <v>6</v>
      </c>
      <c r="I96" s="8">
        <v>1</v>
      </c>
      <c r="J96" s="8">
        <v>7</v>
      </c>
      <c r="K96" t="s" s="6">
        <v>690</v>
      </c>
      <c r="L96" t="s" s="6">
        <v>1003</v>
      </c>
      <c r="M96" t="s" s="6">
        <v>1586</v>
      </c>
      <c r="N96" t="s" s="6">
        <v>959</v>
      </c>
      <c r="O96" t="s" s="6">
        <v>1587</v>
      </c>
      <c r="P96" t="s" s="6">
        <v>893</v>
      </c>
      <c r="Q96" s="86">
        <f>IF(H96&gt;3,1,0)</f>
        <v>1</v>
      </c>
      <c r="R96" s="86">
        <v>0</v>
      </c>
      <c r="S96" s="86">
        <f>IF(H96&gt;3,R96*H96,0)</f>
        <v>0</v>
      </c>
      <c r="T96" s="86">
        <f>IF(H96&gt;3,H96,0)</f>
        <v>6</v>
      </c>
      <c r="U96" s="86"/>
      <c r="V96" s="86"/>
      <c r="W96" s="97">
        <f>IF(H96&gt;5,1,0)</f>
        <v>1</v>
      </c>
      <c r="X96" s="97">
        <f>W96*H96</f>
        <v>6</v>
      </c>
      <c r="Y96" s="97">
        <f>IF(H96&gt;5,1,0)*R96</f>
        <v>0</v>
      </c>
      <c r="Z96" s="97">
        <f>Y96*H96</f>
        <v>0</v>
      </c>
      <c r="AA96" t="s" s="6">
        <v>1588</v>
      </c>
      <c r="AB96" t="s" s="6">
        <v>963</v>
      </c>
      <c r="AC96" t="s" s="6">
        <v>1125</v>
      </c>
      <c r="AD96" t="s" s="6">
        <v>1589</v>
      </c>
      <c r="AE96" t="s" s="43">
        <v>1590</v>
      </c>
      <c r="AF96" s="8">
        <v>28.0331886</v>
      </c>
      <c r="AG96" s="8">
        <v>-80.64296950000001</v>
      </c>
      <c r="AH96" t="s" s="6">
        <v>989</v>
      </c>
    </row>
    <row r="97" ht="17" customHeight="1">
      <c r="A97" s="86">
        <v>0</v>
      </c>
      <c r="B97" t="s" s="48">
        <v>895</v>
      </c>
      <c r="C97" s="85"/>
      <c r="D97" t="s" s="6">
        <v>1591</v>
      </c>
      <c r="E97" s="87">
        <v>33527</v>
      </c>
      <c r="F97" s="8">
        <v>1991</v>
      </c>
      <c r="G97" t="s" s="6">
        <v>1592</v>
      </c>
      <c r="H97" s="8">
        <v>24</v>
      </c>
      <c r="I97" s="8">
        <v>20</v>
      </c>
      <c r="J97" s="8">
        <v>44</v>
      </c>
      <c r="K97" t="s" s="6">
        <v>870</v>
      </c>
      <c r="L97" t="s" s="6">
        <v>985</v>
      </c>
      <c r="M97" t="s" s="6">
        <v>1593</v>
      </c>
      <c r="N97" t="s" s="6">
        <v>959</v>
      </c>
      <c r="O97" t="s" s="6">
        <v>1594</v>
      </c>
      <c r="P97" t="s" s="6">
        <v>896</v>
      </c>
      <c r="Q97" s="86">
        <f>IF(H97&gt;3,1,0)</f>
        <v>1</v>
      </c>
      <c r="R97" s="86">
        <v>0</v>
      </c>
      <c r="S97" s="86">
        <f>IF(H97&gt;3,R97*H97,0)</f>
        <v>0</v>
      </c>
      <c r="T97" s="86">
        <f>IF(H97&gt;3,H97,0)</f>
        <v>24</v>
      </c>
      <c r="U97" s="86"/>
      <c r="V97" s="86"/>
      <c r="W97" s="97">
        <f>IF(H97&gt;5,1,0)</f>
        <v>1</v>
      </c>
      <c r="X97" s="97">
        <f>W97*H97</f>
        <v>24</v>
      </c>
      <c r="Y97" s="97">
        <f>IF(H97&gt;5,1,0)*R97</f>
        <v>0</v>
      </c>
      <c r="Z97" s="97">
        <f>Y97*H97</f>
        <v>0</v>
      </c>
      <c r="AA97" t="s" s="6">
        <v>1595</v>
      </c>
      <c r="AB97" t="s" s="6">
        <v>1229</v>
      </c>
      <c r="AC97" t="s" s="6">
        <v>1125</v>
      </c>
      <c r="AD97" t="s" s="6">
        <v>1596</v>
      </c>
      <c r="AE97" t="s" s="6">
        <v>1597</v>
      </c>
      <c r="AF97" s="8">
        <v>27.9477595</v>
      </c>
      <c r="AG97" s="8">
        <v>-82.458444</v>
      </c>
      <c r="AH97" t="s" s="6">
        <v>967</v>
      </c>
    </row>
    <row r="98" ht="17" customHeight="1">
      <c r="A98" s="86">
        <v>0</v>
      </c>
      <c r="B98" t="s" s="48">
        <v>902</v>
      </c>
      <c r="C98" s="85"/>
      <c r="D98" t="s" s="6">
        <v>1598</v>
      </c>
      <c r="E98" s="87">
        <v>33042</v>
      </c>
      <c r="F98" s="8">
        <v>1990</v>
      </c>
      <c r="G98" t="s" s="6">
        <v>1599</v>
      </c>
      <c r="H98" s="8">
        <v>10</v>
      </c>
      <c r="I98" s="8">
        <v>4</v>
      </c>
      <c r="J98" s="8">
        <v>14</v>
      </c>
      <c r="K98" t="s" s="6">
        <v>870</v>
      </c>
      <c r="L98" t="s" s="6">
        <v>985</v>
      </c>
      <c r="M98" t="s" s="6">
        <v>1600</v>
      </c>
      <c r="N98" t="s" s="6">
        <v>959</v>
      </c>
      <c r="O98" t="s" s="6">
        <v>406</v>
      </c>
      <c r="P98" t="s" s="6">
        <v>903</v>
      </c>
      <c r="Q98" s="86">
        <f>IF(H98&gt;3,1,0)</f>
        <v>1</v>
      </c>
      <c r="R98" s="86">
        <v>0</v>
      </c>
      <c r="S98" s="86">
        <f>IF(H98&gt;3,R98*H98,0)</f>
        <v>0</v>
      </c>
      <c r="T98" s="86">
        <f>IF(H98&gt;3,H98,0)</f>
        <v>10</v>
      </c>
      <c r="U98" s="86"/>
      <c r="V98" s="86"/>
      <c r="W98" s="97">
        <f>IF(H98&gt;5,1,0)</f>
        <v>1</v>
      </c>
      <c r="X98" s="97">
        <f>W98*H98</f>
        <v>10</v>
      </c>
      <c r="Y98" s="97">
        <f>IF(H98&gt;5,1,0)*R98</f>
        <v>0</v>
      </c>
      <c r="Z98" s="97">
        <f>Y98*H98</f>
        <v>0</v>
      </c>
      <c r="AA98" t="s" s="6">
        <v>57</v>
      </c>
      <c r="AB98" t="s" s="6">
        <v>1305</v>
      </c>
      <c r="AC98" t="s" s="6">
        <v>1125</v>
      </c>
      <c r="AD98" t="s" s="6">
        <v>58</v>
      </c>
      <c r="AE98" t="s" s="43">
        <v>1601</v>
      </c>
      <c r="AF98" s="8">
        <v>21.3255125</v>
      </c>
      <c r="AG98" s="8">
        <v>-157.8473055</v>
      </c>
      <c r="AH98" t="s" s="6">
        <v>967</v>
      </c>
    </row>
    <row r="99" ht="17" customHeight="1">
      <c r="A99" s="86">
        <v>1</v>
      </c>
      <c r="B99" t="s" s="48">
        <v>906</v>
      </c>
      <c r="C99" s="117"/>
      <c r="D99" t="s" s="48">
        <v>1602</v>
      </c>
      <c r="E99" s="118">
        <v>32765</v>
      </c>
      <c r="F99" s="86">
        <v>1989</v>
      </c>
      <c r="G99" t="s" s="48">
        <v>1603</v>
      </c>
      <c r="H99" s="86">
        <v>9</v>
      </c>
      <c r="I99" s="86">
        <v>12</v>
      </c>
      <c r="J99" s="86">
        <v>21</v>
      </c>
      <c r="K99" t="s" s="48">
        <v>729</v>
      </c>
      <c r="L99" t="s" s="48">
        <v>959</v>
      </c>
      <c r="M99" t="s" s="48">
        <v>1604</v>
      </c>
      <c r="N99" t="s" s="48">
        <v>959</v>
      </c>
      <c r="O99" t="s" s="48">
        <v>1605</v>
      </c>
      <c r="P99" t="s" s="48">
        <v>907</v>
      </c>
      <c r="Q99" s="86">
        <f>IF(H99&gt;3,1,0)</f>
        <v>1</v>
      </c>
      <c r="R99" s="86">
        <v>1</v>
      </c>
      <c r="S99" s="86">
        <f>IF(H99&gt;3,R99*H99,0)</f>
        <v>9</v>
      </c>
      <c r="T99" s="86">
        <f>IF(H99&gt;3,H99,0)</f>
        <v>9</v>
      </c>
      <c r="U99" s="86"/>
      <c r="V99" s="86"/>
      <c r="W99" s="97">
        <f>IF(H99&gt;5,1,0)</f>
        <v>1</v>
      </c>
      <c r="X99" s="97">
        <f>W99*H99</f>
        <v>9</v>
      </c>
      <c r="Y99" s="97">
        <f>IF(H99&gt;5,1,0)*R99</f>
        <v>1</v>
      </c>
      <c r="Z99" s="97">
        <f>Y99*H99</f>
        <v>9</v>
      </c>
      <c r="AA99" t="s" s="48">
        <v>53</v>
      </c>
      <c r="AB99" t="s" s="48">
        <v>1229</v>
      </c>
      <c r="AC99" t="s" s="48">
        <v>1125</v>
      </c>
      <c r="AD99" t="s" s="48">
        <v>54</v>
      </c>
      <c r="AE99" t="s" s="55">
        <v>1606</v>
      </c>
      <c r="AF99" s="86">
        <v>32.2217429</v>
      </c>
      <c r="AG99" s="86">
        <v>-110.926479</v>
      </c>
      <c r="AH99" t="s" s="48">
        <v>967</v>
      </c>
    </row>
    <row r="100" ht="17" customHeight="1">
      <c r="A100" s="86">
        <v>1</v>
      </c>
      <c r="B100" t="s" s="48">
        <v>910</v>
      </c>
      <c r="C100" s="117"/>
      <c r="D100" t="s" s="48">
        <v>1607</v>
      </c>
      <c r="E100" s="118">
        <v>32525</v>
      </c>
      <c r="F100" s="86">
        <v>1989</v>
      </c>
      <c r="G100" t="s" s="48">
        <v>1608</v>
      </c>
      <c r="H100" s="86">
        <v>6</v>
      </c>
      <c r="I100" s="86">
        <v>29</v>
      </c>
      <c r="J100" s="86">
        <v>35</v>
      </c>
      <c r="K100" t="s" s="48">
        <v>690</v>
      </c>
      <c r="L100" t="s" s="48">
        <v>959</v>
      </c>
      <c r="M100" t="s" s="48">
        <v>1609</v>
      </c>
      <c r="N100" t="s" s="48">
        <v>959</v>
      </c>
      <c r="O100" t="s" s="48">
        <v>1610</v>
      </c>
      <c r="P100" t="s" s="48">
        <v>911</v>
      </c>
      <c r="Q100" s="86">
        <f>IF(H100&gt;3,1,0)</f>
        <v>1</v>
      </c>
      <c r="R100" s="86">
        <v>1</v>
      </c>
      <c r="S100" s="86">
        <f>IF(H100&gt;3,R100*H100,0)</f>
        <v>6</v>
      </c>
      <c r="T100" s="86">
        <f>IF(H100&gt;3,H100,0)</f>
        <v>6</v>
      </c>
      <c r="U100" s="86"/>
      <c r="V100" s="86"/>
      <c r="W100" s="97">
        <f>IF(H100&gt;5,1,0)</f>
        <v>1</v>
      </c>
      <c r="X100" s="97">
        <f>W100*H100</f>
        <v>6</v>
      </c>
      <c r="Y100" s="97">
        <f>IF(H100&gt;5,1,0)*R100</f>
        <v>1</v>
      </c>
      <c r="Z100" s="97">
        <f>Y100*H100</f>
        <v>6</v>
      </c>
      <c r="AA100" t="s" s="48">
        <v>1611</v>
      </c>
      <c r="AB100" t="s" s="48">
        <v>1229</v>
      </c>
      <c r="AC100" t="s" s="48">
        <v>1125</v>
      </c>
      <c r="AD100" t="s" s="48">
        <v>1612</v>
      </c>
      <c r="AE100" t="s" s="55">
        <v>1613</v>
      </c>
      <c r="AF100" s="86">
        <v>32.5520013</v>
      </c>
      <c r="AG100" s="86">
        <v>-117.0430813</v>
      </c>
      <c r="AH100" t="s" s="48">
        <v>967</v>
      </c>
    </row>
    <row r="101" ht="17" customHeight="1">
      <c r="A101" s="86">
        <v>0</v>
      </c>
      <c r="B101" t="s" s="48">
        <v>917</v>
      </c>
      <c r="C101" s="85"/>
      <c r="D101" t="s" s="6">
        <v>1614</v>
      </c>
      <c r="E101" s="87">
        <v>32189</v>
      </c>
      <c r="F101" s="8">
        <v>1988</v>
      </c>
      <c r="G101" t="s" s="6">
        <v>1615</v>
      </c>
      <c r="H101" s="8">
        <v>7</v>
      </c>
      <c r="I101" s="8">
        <v>4</v>
      </c>
      <c r="J101" s="8">
        <v>11</v>
      </c>
      <c r="K101" t="s" s="6">
        <v>729</v>
      </c>
      <c r="L101" t="s" s="6">
        <v>959</v>
      </c>
      <c r="M101" t="s" s="6">
        <v>1616</v>
      </c>
      <c r="N101" t="s" s="6">
        <v>959</v>
      </c>
      <c r="O101" t="s" s="6">
        <v>1617</v>
      </c>
      <c r="P101" t="s" s="6">
        <v>918</v>
      </c>
      <c r="Q101" s="86">
        <f>IF(H101&gt;3,1,0)</f>
        <v>1</v>
      </c>
      <c r="R101" s="86">
        <v>0</v>
      </c>
      <c r="S101" s="86">
        <f>IF(H101&gt;3,R101*H101,0)</f>
        <v>0</v>
      </c>
      <c r="T101" s="86">
        <f>IF(H101&gt;3,H101,0)</f>
        <v>7</v>
      </c>
      <c r="U101" s="86"/>
      <c r="V101" s="86"/>
      <c r="W101" s="97">
        <f>IF(H101&gt;5,1,0)</f>
        <v>1</v>
      </c>
      <c r="X101" s="97">
        <f>W101*H101</f>
        <v>7</v>
      </c>
      <c r="Y101" s="97">
        <f>IF(H101&gt;5,1,0)*R101</f>
        <v>0</v>
      </c>
      <c r="Z101" s="97">
        <f>Y101*H101</f>
        <v>0</v>
      </c>
      <c r="AA101" t="s" s="6">
        <v>49</v>
      </c>
      <c r="AB101" t="s" s="6">
        <v>1229</v>
      </c>
      <c r="AC101" t="s" s="6">
        <v>1125</v>
      </c>
      <c r="AD101" t="s" s="6">
        <v>1618</v>
      </c>
      <c r="AE101" t="s" s="6">
        <v>1619</v>
      </c>
      <c r="AF101" s="8">
        <v>47.155846</v>
      </c>
      <c r="AG101" s="8">
        <v>-122.437031</v>
      </c>
      <c r="AH101" t="s" s="6">
        <v>967</v>
      </c>
    </row>
    <row r="102" ht="17" customHeight="1">
      <c r="A102" s="86">
        <v>0</v>
      </c>
      <c r="B102" t="s" s="48">
        <v>920</v>
      </c>
      <c r="C102" s="85"/>
      <c r="D102" t="s" s="6">
        <v>1620</v>
      </c>
      <c r="E102" s="87">
        <v>31890</v>
      </c>
      <c r="F102" s="8">
        <v>1987</v>
      </c>
      <c r="G102" t="s" s="6">
        <v>1621</v>
      </c>
      <c r="H102" s="8">
        <v>6</v>
      </c>
      <c r="I102" s="8">
        <v>14</v>
      </c>
      <c r="J102" s="8">
        <v>20</v>
      </c>
      <c r="K102" t="s" s="6">
        <v>870</v>
      </c>
      <c r="L102" t="s" s="6">
        <v>959</v>
      </c>
      <c r="M102" t="s" s="6">
        <v>1622</v>
      </c>
      <c r="N102" t="s" s="6">
        <v>959</v>
      </c>
      <c r="O102" t="s" s="6">
        <v>1623</v>
      </c>
      <c r="P102" t="s" s="6">
        <v>921</v>
      </c>
      <c r="Q102" s="86">
        <f>IF(H102&gt;3,1,0)</f>
        <v>1</v>
      </c>
      <c r="R102" s="86">
        <v>0</v>
      </c>
      <c r="S102" s="86">
        <f>IF(H102&gt;3,R102*H102,0)</f>
        <v>0</v>
      </c>
      <c r="T102" s="86">
        <f>IF(H102&gt;3,H102,0)</f>
        <v>6</v>
      </c>
      <c r="U102" s="86"/>
      <c r="V102" s="86"/>
      <c r="W102" s="97">
        <f>IF(H102&gt;5,1,0)</f>
        <v>1</v>
      </c>
      <c r="X102" s="97">
        <f>W102*H102</f>
        <v>6</v>
      </c>
      <c r="Y102" s="97">
        <f>IF(H102&gt;5,1,0)*R102</f>
        <v>0</v>
      </c>
      <c r="Z102" s="97">
        <f>Y102*H102</f>
        <v>0</v>
      </c>
      <c r="AA102" t="s" s="6">
        <v>1624</v>
      </c>
      <c r="AB102" t="s" s="6">
        <v>1229</v>
      </c>
      <c r="AC102" t="s" s="6">
        <v>1125</v>
      </c>
      <c r="AD102" t="s" s="43">
        <v>1625</v>
      </c>
      <c r="AE102" t="s" s="6">
        <v>1626</v>
      </c>
      <c r="AF102" s="8">
        <v>33.7490987</v>
      </c>
      <c r="AG102" s="8">
        <v>-84.39018489999999</v>
      </c>
      <c r="AH102" t="s" s="6">
        <v>989</v>
      </c>
    </row>
    <row r="103" ht="17" customHeight="1">
      <c r="A103" s="86">
        <v>0</v>
      </c>
      <c r="B103" t="s" s="48">
        <v>923</v>
      </c>
      <c r="C103" s="85"/>
      <c r="D103" t="s" s="6">
        <v>1627</v>
      </c>
      <c r="E103" s="87">
        <v>31644</v>
      </c>
      <c r="F103" s="8">
        <v>1986</v>
      </c>
      <c r="G103" t="s" s="6">
        <v>1628</v>
      </c>
      <c r="H103" s="8">
        <v>15</v>
      </c>
      <c r="I103" s="8">
        <v>6</v>
      </c>
      <c r="J103" s="8">
        <v>21</v>
      </c>
      <c r="K103" t="s" s="6">
        <v>729</v>
      </c>
      <c r="L103" t="s" s="6">
        <v>1629</v>
      </c>
      <c r="M103" t="s" s="6">
        <v>1630</v>
      </c>
      <c r="N103" t="s" s="6">
        <v>959</v>
      </c>
      <c r="O103" t="s" s="6">
        <v>1631</v>
      </c>
      <c r="P103" t="s" s="6">
        <v>924</v>
      </c>
      <c r="Q103" s="86">
        <f>IF(H103&gt;3,1,0)</f>
        <v>1</v>
      </c>
      <c r="R103" s="86">
        <v>0</v>
      </c>
      <c r="S103" s="86">
        <f>IF(H103&gt;3,R103*H103,0)</f>
        <v>0</v>
      </c>
      <c r="T103" s="86">
        <f>IF(H103&gt;3,H103,0)</f>
        <v>15</v>
      </c>
      <c r="U103" s="86"/>
      <c r="V103" s="86"/>
      <c r="W103" s="97">
        <f>IF(H103&gt;5,1,0)</f>
        <v>1</v>
      </c>
      <c r="X103" s="97">
        <f>W103*H103</f>
        <v>15</v>
      </c>
      <c r="Y103" s="97">
        <f>IF(H103&gt;5,1,0)*R103</f>
        <v>0</v>
      </c>
      <c r="Z103" s="97">
        <f>Y103*H103</f>
        <v>0</v>
      </c>
      <c r="AA103" t="s" s="6">
        <v>1632</v>
      </c>
      <c r="AB103" t="s" s="6">
        <v>1229</v>
      </c>
      <c r="AC103" t="s" s="6">
        <v>1125</v>
      </c>
      <c r="AD103" t="s" s="43">
        <v>1633</v>
      </c>
      <c r="AE103" t="s" s="43">
        <v>1634</v>
      </c>
      <c r="AF103" s="8">
        <v>42.0986867</v>
      </c>
      <c r="AG103" s="8">
        <v>-75.9179738</v>
      </c>
      <c r="AH103" t="s" s="6">
        <v>967</v>
      </c>
    </row>
    <row r="104" ht="17" customHeight="1">
      <c r="A104" s="86">
        <v>1</v>
      </c>
      <c r="B104" t="s" s="48">
        <v>927</v>
      </c>
      <c r="C104" s="117"/>
      <c r="D104" t="s" s="48">
        <v>1635</v>
      </c>
      <c r="E104" s="118">
        <v>30881</v>
      </c>
      <c r="F104" s="86">
        <v>1984</v>
      </c>
      <c r="G104" t="s" s="48">
        <v>1636</v>
      </c>
      <c r="H104" s="86">
        <v>22</v>
      </c>
      <c r="I104" s="86">
        <v>19</v>
      </c>
      <c r="J104" s="86">
        <v>41</v>
      </c>
      <c r="K104" t="s" s="48">
        <v>870</v>
      </c>
      <c r="L104" t="s" s="48">
        <v>959</v>
      </c>
      <c r="M104" t="s" s="48">
        <v>1637</v>
      </c>
      <c r="N104" t="s" s="48">
        <v>959</v>
      </c>
      <c r="O104" t="s" s="48">
        <v>406</v>
      </c>
      <c r="P104" t="s" s="48">
        <v>928</v>
      </c>
      <c r="Q104" s="86">
        <f>IF(H104&gt;3,1,0)</f>
        <v>1</v>
      </c>
      <c r="R104" s="86">
        <v>1</v>
      </c>
      <c r="S104" s="86">
        <f>IF(H104&gt;3,R104*H104,0)</f>
        <v>22</v>
      </c>
      <c r="T104" s="86">
        <f>IF(H104&gt;3,H104,0)</f>
        <v>22</v>
      </c>
      <c r="U104" s="86"/>
      <c r="V104" s="86"/>
      <c r="W104" s="97">
        <f>IF(H104&gt;5,1,0)</f>
        <v>1</v>
      </c>
      <c r="X104" s="97">
        <f>W104*H104</f>
        <v>22</v>
      </c>
      <c r="Y104" s="97">
        <f>IF(H104&gt;5,1,0)*R104</f>
        <v>1</v>
      </c>
      <c r="Z104" s="97">
        <f>Y104*H104</f>
        <v>22</v>
      </c>
      <c r="AA104" t="s" s="48">
        <v>1638</v>
      </c>
      <c r="AB104" t="s" s="48">
        <v>1229</v>
      </c>
      <c r="AC104" t="s" s="48">
        <v>1125</v>
      </c>
      <c r="AD104" t="s" s="48">
        <v>1639</v>
      </c>
      <c r="AE104" t="s" s="55">
        <v>1640</v>
      </c>
      <c r="AF104" s="86">
        <v>41.6856325</v>
      </c>
      <c r="AG104" s="86">
        <v>-72.72983827</v>
      </c>
      <c r="AH104" t="s" s="48">
        <v>967</v>
      </c>
    </row>
    <row r="105" ht="17" customHeight="1">
      <c r="A105" s="86">
        <v>0</v>
      </c>
      <c r="B105" t="s" s="48">
        <v>930</v>
      </c>
      <c r="C105" s="85"/>
      <c r="D105" t="s" s="6">
        <v>1073</v>
      </c>
      <c r="E105" s="87">
        <v>30862</v>
      </c>
      <c r="F105" s="8">
        <v>1984</v>
      </c>
      <c r="G105" t="s" s="6">
        <v>1641</v>
      </c>
      <c r="H105" s="8">
        <v>6</v>
      </c>
      <c r="I105" s="8">
        <v>1</v>
      </c>
      <c r="J105" s="8">
        <v>7</v>
      </c>
      <c r="K105" t="s" s="6">
        <v>870</v>
      </c>
      <c r="L105" t="s" s="6">
        <v>959</v>
      </c>
      <c r="M105" t="s" s="6">
        <v>1642</v>
      </c>
      <c r="N105" t="s" s="6">
        <v>985</v>
      </c>
      <c r="O105" t="s" s="6">
        <v>1643</v>
      </c>
      <c r="P105" t="s" s="6">
        <v>664</v>
      </c>
      <c r="Q105" s="86">
        <f>IF(H105&gt;3,1,0)</f>
        <v>1</v>
      </c>
      <c r="R105" s="86">
        <v>0</v>
      </c>
      <c r="S105" s="86">
        <f>IF(H105&gt;3,R105*H105,0)</f>
        <v>0</v>
      </c>
      <c r="T105" s="86">
        <f>IF(H105&gt;3,H105,0)</f>
        <v>6</v>
      </c>
      <c r="U105" s="86"/>
      <c r="V105" s="86"/>
      <c r="W105" s="97">
        <f>IF(H105&gt;5,1,0)</f>
        <v>1</v>
      </c>
      <c r="X105" s="97">
        <f>W105*H105</f>
        <v>6</v>
      </c>
      <c r="Y105" s="97">
        <f>IF(H105&gt;5,1,0)*R105</f>
        <v>0</v>
      </c>
      <c r="Z105" s="97">
        <f>Y105*H105</f>
        <v>0</v>
      </c>
      <c r="AA105" t="s" s="6">
        <v>1644</v>
      </c>
      <c r="AB105" t="s" s="6">
        <v>1229</v>
      </c>
      <c r="AC105" t="s" s="6">
        <v>1125</v>
      </c>
      <c r="AD105" t="s" s="6">
        <v>1645</v>
      </c>
      <c r="AE105" t="s" s="43">
        <v>1646</v>
      </c>
      <c r="AF105" s="8">
        <v>33.7877944</v>
      </c>
      <c r="AG105" s="8">
        <v>-117.8531119</v>
      </c>
      <c r="AH105" t="s" s="6">
        <v>967</v>
      </c>
    </row>
    <row r="106" ht="17" customHeight="1">
      <c r="A106" s="86">
        <v>0</v>
      </c>
      <c r="B106" t="s" s="48">
        <v>1647</v>
      </c>
      <c r="C106" s="85"/>
      <c r="D106" t="s" s="6">
        <v>1648</v>
      </c>
      <c r="E106" s="87">
        <v>30183</v>
      </c>
      <c r="F106" s="8">
        <v>1982</v>
      </c>
      <c r="G106" t="s" s="6">
        <v>1649</v>
      </c>
      <c r="H106" s="8">
        <v>8</v>
      </c>
      <c r="I106" s="8">
        <v>3</v>
      </c>
      <c r="J106" s="8">
        <v>11</v>
      </c>
      <c r="K106" t="s" s="6">
        <v>870</v>
      </c>
      <c r="L106" t="s" s="6">
        <v>959</v>
      </c>
      <c r="M106" t="s" s="6">
        <v>1650</v>
      </c>
      <c r="N106" t="s" s="6">
        <v>959</v>
      </c>
      <c r="O106" t="s" s="6">
        <v>1651</v>
      </c>
      <c r="P106" t="s" s="6">
        <v>1652</v>
      </c>
      <c r="Q106" s="86">
        <f>IF(H106&gt;3,1,0)</f>
        <v>1</v>
      </c>
      <c r="R106" s="86">
        <v>0</v>
      </c>
      <c r="S106" s="86">
        <f>IF(H106&gt;3,R106*H106,0)</f>
        <v>0</v>
      </c>
      <c r="T106" s="86">
        <f>IF(H106&gt;3,H106,0)</f>
        <v>8</v>
      </c>
      <c r="U106" s="86"/>
      <c r="V106" s="86"/>
      <c r="W106" s="97">
        <f>IF(H106&gt;5,1,0)</f>
        <v>1</v>
      </c>
      <c r="X106" s="97">
        <f>W106*H106</f>
        <v>8</v>
      </c>
      <c r="Y106" s="97">
        <f>IF(H106&gt;5,1,0)*R106</f>
        <v>0</v>
      </c>
      <c r="Z106" s="97">
        <f>Y106*H106</f>
        <v>0</v>
      </c>
      <c r="AA106" t="s" s="6">
        <v>1653</v>
      </c>
      <c r="AB106" t="s" s="6">
        <v>1229</v>
      </c>
      <c r="AC106" t="s" s="6">
        <v>1125</v>
      </c>
      <c r="AD106" t="s" s="6">
        <v>1654</v>
      </c>
      <c r="AE106" t="s" s="43">
        <v>1655</v>
      </c>
      <c r="AF106" s="8">
        <v>33.5598586</v>
      </c>
      <c r="AG106" s="8">
        <v>-81.721952</v>
      </c>
      <c r="AH106" t="s" s="6">
        <v>967</v>
      </c>
    </row>
    <row r="107" ht="17" customHeight="1">
      <c r="A107" s="46"/>
      <c r="B107" s="46"/>
      <c r="C107" s="46"/>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row>
    <row r="108" ht="17" customHeight="1">
      <c r="A108" s="49">
        <f>SUM(A88:A105)</f>
        <v>5</v>
      </c>
      <c r="B108" s="46"/>
      <c r="C108" s="46"/>
      <c r="D108" s="46"/>
      <c r="E108" s="46"/>
      <c r="F108" s="46"/>
      <c r="G108" s="46"/>
      <c r="H108" s="46"/>
      <c r="I108" s="46"/>
      <c r="J108" s="46"/>
      <c r="K108" s="46"/>
      <c r="L108" s="46"/>
      <c r="M108" s="46"/>
      <c r="N108" s="46"/>
      <c r="O108" s="46"/>
      <c r="P108" t="s" s="6">
        <v>1656</v>
      </c>
      <c r="Q108" s="8"/>
      <c r="R108" s="49">
        <f>SUM(R88:R103)</f>
        <v>4</v>
      </c>
      <c r="S108" s="49">
        <f>SUM(S88:S103)</f>
        <v>29</v>
      </c>
      <c r="T108" s="49">
        <f>SUM(T88:T103)</f>
        <v>125</v>
      </c>
      <c r="U108" s="49"/>
      <c r="V108" s="49"/>
      <c r="W108" s="49">
        <f>SUM(W88:W103)</f>
        <v>10</v>
      </c>
      <c r="X108" s="49">
        <f>SUM(X88:X103)</f>
        <v>98</v>
      </c>
      <c r="Y108" s="49">
        <f>SUM(Y88:Y103)</f>
        <v>3</v>
      </c>
      <c r="Z108" s="49">
        <f>SUM(Z88:Z103)</f>
        <v>24</v>
      </c>
      <c r="AA108" s="46"/>
      <c r="AB108" s="46"/>
      <c r="AC108" s="46"/>
      <c r="AD108" s="46"/>
      <c r="AE108" s="46"/>
      <c r="AF108" s="46"/>
      <c r="AG108" s="46"/>
      <c r="AH108" s="46"/>
    </row>
    <row r="109" ht="17" customHeight="1">
      <c r="A109" s="49"/>
      <c r="B109" s="46"/>
      <c r="C109" s="46"/>
      <c r="D109" s="46"/>
      <c r="E109" s="46"/>
      <c r="F109" s="46"/>
      <c r="G109" s="46"/>
      <c r="H109" s="46"/>
      <c r="I109" s="46"/>
      <c r="J109" s="46"/>
      <c r="K109" s="46"/>
      <c r="L109" s="46"/>
      <c r="M109" s="46"/>
      <c r="N109" s="46"/>
      <c r="O109" s="46"/>
      <c r="P109" s="46"/>
      <c r="Q109" s="46"/>
      <c r="R109" s="49"/>
      <c r="S109" s="49"/>
      <c r="T109" s="49"/>
      <c r="U109" s="49"/>
      <c r="V109" s="49"/>
      <c r="W109" s="46"/>
      <c r="X109" s="46"/>
      <c r="Y109" s="46"/>
      <c r="Z109" s="46"/>
      <c r="AA109" s="46"/>
      <c r="AB109" s="46"/>
      <c r="AC109" s="46"/>
      <c r="AD109" s="46"/>
      <c r="AE109" s="46"/>
      <c r="AF109" s="46"/>
      <c r="AG109" s="46"/>
      <c r="AH109" s="46"/>
    </row>
    <row r="110" ht="17" customHeight="1">
      <c r="A110" s="46"/>
      <c r="B110" s="46"/>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row>
    <row r="111" ht="17" customHeight="1">
      <c r="A111" s="46"/>
      <c r="B111" s="46"/>
      <c r="C111" s="46"/>
      <c r="D111" s="46"/>
      <c r="E111" s="46"/>
      <c r="F111" s="46"/>
      <c r="G111" s="46"/>
      <c r="H111" s="46"/>
      <c r="I111" s="46"/>
      <c r="J111" s="46"/>
      <c r="K111" s="46"/>
      <c r="L111" s="46"/>
      <c r="M111" s="46"/>
      <c r="N111" s="46"/>
      <c r="O111" s="46"/>
      <c r="P111" s="46"/>
      <c r="Q111" s="46"/>
      <c r="R111" s="46"/>
      <c r="S111" s="46"/>
      <c r="T111" s="46"/>
      <c r="U111" s="46"/>
      <c r="V111" s="46"/>
      <c r="W111" s="46"/>
      <c r="X111" s="46"/>
      <c r="Y111" s="46"/>
      <c r="Z111" s="46"/>
      <c r="AA111" s="46"/>
      <c r="AB111" s="46"/>
      <c r="AC111" s="46"/>
      <c r="AD111" s="46"/>
      <c r="AE111" s="46"/>
      <c r="AF111" s="46"/>
      <c r="AG111" s="46"/>
      <c r="AH111" s="46"/>
    </row>
    <row r="112" ht="17" customHeight="1">
      <c r="A112" s="46"/>
      <c r="B112" s="46"/>
      <c r="C112" s="46"/>
      <c r="D112" s="46"/>
      <c r="E112" s="46"/>
      <c r="F112" s="46"/>
      <c r="G112" s="46"/>
      <c r="H112" s="46"/>
      <c r="I112" s="46"/>
      <c r="J112" s="46"/>
      <c r="K112" s="46"/>
      <c r="L112" s="46"/>
      <c r="M112" s="46"/>
      <c r="N112" s="46"/>
      <c r="O112" s="46"/>
      <c r="P112" s="46"/>
      <c r="Q112" s="46"/>
      <c r="R112" s="46"/>
      <c r="S112" s="46"/>
      <c r="T112" s="46"/>
      <c r="U112" s="46"/>
      <c r="V112" s="46"/>
      <c r="W112" s="46"/>
      <c r="X112" s="46"/>
      <c r="Y112" s="46"/>
      <c r="Z112" s="46"/>
      <c r="AA112" s="46"/>
      <c r="AB112" s="46"/>
      <c r="AC112" s="46"/>
      <c r="AD112" s="46"/>
      <c r="AE112" s="46"/>
      <c r="AF112" s="46"/>
      <c r="AG112" s="46"/>
      <c r="AH112" s="46"/>
    </row>
    <row r="113" ht="17" customHeight="1">
      <c r="A113" s="46"/>
      <c r="B113" s="46"/>
      <c r="C113" s="46"/>
      <c r="D113" s="46"/>
      <c r="E113" s="46"/>
      <c r="F113" s="46"/>
      <c r="G113" s="46"/>
      <c r="H113" s="46"/>
      <c r="I113" s="46"/>
      <c r="J113" s="46"/>
      <c r="K113" s="46"/>
      <c r="L113" s="46"/>
      <c r="M113" s="46"/>
      <c r="N113" s="46"/>
      <c r="O113" s="46"/>
      <c r="P113" s="46"/>
      <c r="Q113" s="46"/>
      <c r="R113" t="s" s="43">
        <v>1657</v>
      </c>
      <c r="S113" s="46"/>
      <c r="T113" s="46"/>
      <c r="U113" s="46"/>
      <c r="V113" t="s" s="43">
        <v>1658</v>
      </c>
      <c r="W113" s="46"/>
      <c r="X113" s="46"/>
      <c r="Y113" s="46"/>
      <c r="Z113" s="46"/>
      <c r="AA113" s="46"/>
      <c r="AB113" s="46"/>
      <c r="AC113" s="46"/>
      <c r="AD113" s="46"/>
      <c r="AE113" s="46"/>
      <c r="AF113" s="46"/>
      <c r="AG113" s="46"/>
      <c r="AH113" s="46"/>
    </row>
    <row r="114" ht="17" customHeight="1">
      <c r="A114" s="46"/>
      <c r="B114" s="46"/>
      <c r="C114" s="46"/>
      <c r="D114" s="46"/>
      <c r="E114" s="46"/>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row>
    <row r="115" ht="17" customHeight="1">
      <c r="A115" s="46"/>
      <c r="B115" s="46"/>
      <c r="C115" s="46"/>
      <c r="D115" s="46"/>
      <c r="E115" s="46"/>
      <c r="F115" s="46"/>
      <c r="G115" s="46"/>
      <c r="H115" s="46"/>
      <c r="I115" s="46"/>
      <c r="J115" s="46"/>
      <c r="K115" s="46"/>
      <c r="L115" s="46"/>
      <c r="M115" s="46"/>
      <c r="N115" s="46"/>
      <c r="O115" s="46"/>
      <c r="P115" s="46"/>
      <c r="Q115" s="46"/>
      <c r="R115" t="s" s="43">
        <v>1531</v>
      </c>
      <c r="S115" s="49">
        <v>4</v>
      </c>
      <c r="T115" s="49">
        <v>36</v>
      </c>
      <c r="U115" s="46"/>
      <c r="V115" s="49">
        <v>4</v>
      </c>
      <c r="W115" s="49">
        <v>27</v>
      </c>
      <c r="X115" s="46"/>
      <c r="Y115" s="46"/>
      <c r="Z115" s="46"/>
      <c r="AA115" s="46"/>
      <c r="AB115" s="46"/>
      <c r="AC115" s="46"/>
      <c r="AD115" s="46"/>
      <c r="AE115" s="46"/>
      <c r="AF115" s="46"/>
      <c r="AG115" s="46"/>
      <c r="AH115" s="46"/>
    </row>
    <row r="116" ht="17" customHeight="1">
      <c r="A116" s="46"/>
      <c r="B116" s="46"/>
      <c r="C116" s="46"/>
      <c r="D116" s="46"/>
      <c r="E116" s="46"/>
      <c r="F116" s="46"/>
      <c r="G116" s="46"/>
      <c r="H116" s="46"/>
      <c r="I116" s="46"/>
      <c r="J116" s="46"/>
      <c r="K116" s="46"/>
      <c r="L116" s="46"/>
      <c r="M116" s="46"/>
      <c r="N116" s="46"/>
      <c r="O116" s="46"/>
      <c r="P116" s="46"/>
      <c r="Q116" s="46"/>
      <c r="R116" t="s" s="43">
        <v>1532</v>
      </c>
      <c r="S116" s="49">
        <v>3</v>
      </c>
      <c r="T116" s="49">
        <v>15</v>
      </c>
      <c r="U116" s="46"/>
      <c r="V116" s="49">
        <v>2</v>
      </c>
      <c r="W116" s="49">
        <v>8</v>
      </c>
      <c r="X116" s="46"/>
      <c r="Y116" s="46"/>
      <c r="Z116" s="46"/>
      <c r="AA116" s="46"/>
      <c r="AB116" s="46"/>
      <c r="AC116" s="46"/>
      <c r="AD116" s="46"/>
      <c r="AE116" s="46"/>
      <c r="AF116" s="46"/>
      <c r="AG116" s="46"/>
      <c r="AH116" s="46"/>
    </row>
    <row r="117" ht="17" customHeight="1">
      <c r="A117" s="46"/>
      <c r="B117" s="46"/>
      <c r="C117" s="46"/>
      <c r="D117" s="46"/>
      <c r="E117" s="46"/>
      <c r="F117" s="46"/>
      <c r="G117" s="46"/>
      <c r="H117" s="46"/>
      <c r="I117" s="46"/>
      <c r="J117" s="46"/>
      <c r="K117" s="46"/>
      <c r="L117" s="46"/>
      <c r="M117" s="46"/>
      <c r="N117" s="46"/>
      <c r="O117" s="46"/>
      <c r="P117" s="46"/>
      <c r="Q117" s="46"/>
      <c r="R117" t="s" s="43">
        <v>1656</v>
      </c>
      <c r="S117" s="49">
        <v>4</v>
      </c>
      <c r="T117" s="49">
        <v>16</v>
      </c>
      <c r="U117" s="46"/>
      <c r="V117" s="49">
        <v>3</v>
      </c>
      <c r="W117" s="49">
        <v>10</v>
      </c>
      <c r="X117" s="46"/>
      <c r="Y117" s="46"/>
      <c r="Z117" s="46"/>
      <c r="AA117" s="46"/>
      <c r="AB117" s="46"/>
      <c r="AC117" s="46"/>
      <c r="AD117" s="46"/>
      <c r="AE117" s="46"/>
      <c r="AF117" s="46"/>
      <c r="AG117" s="46"/>
      <c r="AH117" s="46"/>
    </row>
    <row r="118" ht="17" customHeight="1">
      <c r="A118" s="46"/>
      <c r="B118" s="46"/>
      <c r="C118" s="46"/>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H118" s="46"/>
    </row>
    <row r="119" ht="17" customHeight="1">
      <c r="A119" s="46"/>
      <c r="B119" s="46"/>
      <c r="C119" s="46"/>
      <c r="D119" s="46"/>
      <c r="E119" s="46"/>
      <c r="F119" s="119">
        <f>S115/T115</f>
        <v>0.1111111111111111</v>
      </c>
      <c r="G119" s="119"/>
      <c r="H119" s="119"/>
      <c r="I119" s="119">
        <f>V115/W115</f>
        <v>0.1481481481481481</v>
      </c>
      <c r="J119" s="46"/>
      <c r="K119" s="46"/>
      <c r="L119" s="46"/>
      <c r="M119" s="46"/>
      <c r="N119" s="46"/>
      <c r="O119" s="46"/>
      <c r="P119" s="46"/>
      <c r="Q119" s="46"/>
      <c r="R119" s="46"/>
      <c r="S119" s="46"/>
      <c r="T119" s="46"/>
      <c r="U119" s="46"/>
      <c r="V119" s="46"/>
      <c r="W119" s="46"/>
      <c r="X119" s="46"/>
      <c r="Y119" s="46"/>
      <c r="Z119" s="46"/>
      <c r="AA119" s="46"/>
      <c r="AB119" s="46"/>
      <c r="AC119" s="46"/>
      <c r="AD119" s="46"/>
      <c r="AE119" s="46"/>
      <c r="AF119" s="46"/>
      <c r="AG119" s="46"/>
      <c r="AH119" s="46"/>
    </row>
    <row r="120" ht="17" customHeight="1">
      <c r="A120" s="46"/>
      <c r="B120" s="46"/>
      <c r="C120" s="46"/>
      <c r="D120" s="46"/>
      <c r="E120" s="46"/>
      <c r="F120" s="119">
        <f>S116/T116</f>
        <v>0.2</v>
      </c>
      <c r="G120" s="119"/>
      <c r="H120" s="119"/>
      <c r="I120" s="119">
        <f>V116/W116</f>
        <v>0.25</v>
      </c>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row>
    <row r="121" ht="17" customHeight="1">
      <c r="A121" s="46"/>
      <c r="B121" s="46"/>
      <c r="C121" s="46"/>
      <c r="D121" s="46"/>
      <c r="E121" s="46"/>
      <c r="F121" s="119">
        <f>S117/T117</f>
        <v>0.25</v>
      </c>
      <c r="G121" s="119"/>
      <c r="H121" s="119"/>
      <c r="I121" s="119">
        <f>V117/W117</f>
        <v>0.3</v>
      </c>
      <c r="J121" s="46"/>
      <c r="K121" s="46"/>
      <c r="L121" s="46"/>
      <c r="M121" s="46"/>
      <c r="N121" s="46"/>
      <c r="O121" s="46"/>
      <c r="P121" s="46"/>
      <c r="Q121" s="46"/>
      <c r="R121" s="46"/>
      <c r="S121" s="46"/>
      <c r="T121" s="46"/>
      <c r="U121" s="46"/>
      <c r="V121" s="46"/>
      <c r="W121" s="46"/>
      <c r="X121" s="46"/>
      <c r="Y121" s="46"/>
      <c r="Z121" s="46"/>
      <c r="AA121" s="46"/>
      <c r="AB121" s="46"/>
      <c r="AC121" s="46"/>
      <c r="AD121" s="46"/>
      <c r="AE121" s="46"/>
      <c r="AF121" s="46"/>
      <c r="AG121" s="46"/>
      <c r="AH121" s="46"/>
    </row>
  </sheetData>
  <mergeCells count="44">
    <mergeCell ref="AE31:AE32"/>
    <mergeCell ref="AD31:AD32"/>
    <mergeCell ref="AC31:AC32"/>
    <mergeCell ref="AB31:AB32"/>
    <mergeCell ref="AA31:AA32"/>
    <mergeCell ref="M31:M32"/>
    <mergeCell ref="I31:I32"/>
    <mergeCell ref="H31:H32"/>
    <mergeCell ref="F31:F32"/>
    <mergeCell ref="L10:L11"/>
    <mergeCell ref="P31:P32"/>
    <mergeCell ref="AG10:AG11"/>
    <mergeCell ref="O31:O32"/>
    <mergeCell ref="AF10:AF11"/>
    <mergeCell ref="N31:N32"/>
    <mergeCell ref="AE10:AE11"/>
    <mergeCell ref="AC10:AC11"/>
    <mergeCell ref="L31:L32"/>
    <mergeCell ref="J10:J11"/>
    <mergeCell ref="I10:I11"/>
    <mergeCell ref="H10:H11"/>
    <mergeCell ref="G10:G11"/>
    <mergeCell ref="N10:N11"/>
    <mergeCell ref="C31:C32"/>
    <mergeCell ref="M10:M11"/>
    <mergeCell ref="B31:B32"/>
    <mergeCell ref="O10:O11"/>
    <mergeCell ref="D31:D32"/>
    <mergeCell ref="K10:K11"/>
    <mergeCell ref="AH10:AH11"/>
    <mergeCell ref="F10:F11"/>
    <mergeCell ref="K31:K32"/>
    <mergeCell ref="AB10:AB11"/>
    <mergeCell ref="E10:E11"/>
    <mergeCell ref="J31:J32"/>
    <mergeCell ref="AA10:AA11"/>
    <mergeCell ref="AH31:AH32"/>
    <mergeCell ref="D10:D11"/>
    <mergeCell ref="AG31:AG32"/>
    <mergeCell ref="C10:C11"/>
    <mergeCell ref="P10:P11"/>
    <mergeCell ref="E31:E32"/>
    <mergeCell ref="AF31:AF32"/>
    <mergeCell ref="B10:B11"/>
  </mergeCell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dimension ref="A1:AS87"/>
  <sheetViews>
    <sheetView workbookViewId="0" showGridLines="0" defaultGridColor="1"/>
  </sheetViews>
  <sheetFormatPr defaultColWidth="10.7143" defaultRowHeight="15" customHeight="1" outlineLevelRow="0" outlineLevelCol="0"/>
  <cols>
    <col min="1" max="1" width="10.7344" style="120" customWidth="1"/>
    <col min="2" max="2" width="10.7344" style="120" customWidth="1"/>
    <col min="3" max="3" width="10.7344" style="120" customWidth="1"/>
    <col min="4" max="4" width="21.5781" style="120" customWidth="1"/>
    <col min="5" max="5" width="26.7344" style="120" customWidth="1"/>
    <col min="6" max="6" width="17" style="120" customWidth="1"/>
    <col min="7" max="7" width="10.7344" style="120" customWidth="1"/>
    <col min="8" max="8" width="10.7344" style="120" customWidth="1"/>
    <col min="9" max="9" width="10.7344" style="120" customWidth="1"/>
    <col min="10" max="10" width="10.7344" style="120" customWidth="1"/>
    <col min="11" max="11" width="10.7344" style="120" customWidth="1"/>
    <col min="12" max="12" width="10.7344" style="120" customWidth="1"/>
    <col min="13" max="13" width="10.7344" style="120" customWidth="1"/>
    <col min="14" max="14" width="10.7344" style="120" customWidth="1"/>
    <col min="15" max="15" width="10.7344" style="120" customWidth="1"/>
    <col min="16" max="16" width="10.7344" style="120" customWidth="1"/>
    <col min="17" max="17" width="10.7344" style="120" customWidth="1"/>
    <col min="18" max="18" width="10.7344" style="120" customWidth="1"/>
    <col min="19" max="19" width="10.7344" style="120" customWidth="1"/>
    <col min="20" max="20" width="10.7344" style="120" customWidth="1"/>
    <col min="21" max="21" width="10.7344" style="120" customWidth="1"/>
    <col min="22" max="22" width="10.7344" style="120" customWidth="1"/>
    <col min="23" max="23" width="10.7344" style="120" customWidth="1"/>
    <col min="24" max="24" width="10.7344" style="120" customWidth="1"/>
    <col min="25" max="25" width="10.7344" style="120" customWidth="1"/>
    <col min="26" max="26" width="10.7344" style="120" customWidth="1"/>
    <col min="27" max="27" width="10.7344" style="120" customWidth="1"/>
    <col min="28" max="28" width="10.7344" style="120" customWidth="1"/>
    <col min="29" max="29" width="10.7344" style="120" customWidth="1"/>
    <col min="30" max="30" width="10.7344" style="120" customWidth="1"/>
    <col min="31" max="31" width="10.7344" style="120" customWidth="1"/>
    <col min="32" max="32" width="10.7344" style="120" customWidth="1"/>
    <col min="33" max="33" width="10.7344" style="120" customWidth="1"/>
    <col min="34" max="34" width="10.7344" style="120" customWidth="1"/>
    <col min="35" max="35" width="10.7344" style="120" customWidth="1"/>
    <col min="36" max="36" width="10.7344" style="120" customWidth="1"/>
    <col min="37" max="37" width="10.7344" style="120" customWidth="1"/>
    <col min="38" max="38" width="10.7344" style="120" customWidth="1"/>
    <col min="39" max="39" width="10.7344" style="120" customWidth="1"/>
    <col min="40" max="40" width="10.7344" style="120" customWidth="1"/>
    <col min="41" max="41" width="10.7344" style="120" customWidth="1"/>
    <col min="42" max="42" width="10.7344" style="120" customWidth="1"/>
    <col min="43" max="43" width="10.7344" style="120" customWidth="1"/>
    <col min="44" max="44" width="10.7344" style="120" customWidth="1"/>
    <col min="45" max="45" width="10.7344" style="120" customWidth="1"/>
    <col min="46" max="256" width="10.7344" style="120" customWidth="1"/>
  </cols>
  <sheetData>
    <row r="1" ht="17" customHeight="1">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row>
    <row r="2" ht="17" customHeight="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row>
    <row r="3" ht="17" customHeight="1">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ht="38" customHeight="1">
      <c r="A4" t="s" s="48">
        <v>338</v>
      </c>
      <c r="B4" t="s" s="48">
        <v>931</v>
      </c>
      <c r="C4" s="85"/>
      <c r="D4" t="s" s="48">
        <v>350</v>
      </c>
      <c r="E4" t="s" s="48">
        <v>0</v>
      </c>
      <c r="F4" t="s" s="48">
        <v>932</v>
      </c>
      <c r="G4" t="s" s="48">
        <v>351</v>
      </c>
      <c r="H4" t="s" s="48">
        <v>933</v>
      </c>
      <c r="I4" t="s" s="48">
        <v>934</v>
      </c>
      <c r="J4" t="s" s="48">
        <v>935</v>
      </c>
      <c r="K4" t="s" s="48">
        <v>936</v>
      </c>
      <c r="L4" t="s" s="48">
        <v>937</v>
      </c>
      <c r="M4" t="s" s="48">
        <v>938</v>
      </c>
      <c r="N4" t="s" s="48">
        <v>939</v>
      </c>
      <c r="O4" t="s" s="48">
        <v>940</v>
      </c>
      <c r="P4" t="s" s="48">
        <v>941</v>
      </c>
      <c r="Q4" t="s" s="48">
        <v>942</v>
      </c>
      <c r="R4" t="s" s="48">
        <v>943</v>
      </c>
      <c r="S4" t="s" s="48">
        <v>944</v>
      </c>
      <c r="T4" t="s" s="48">
        <v>945</v>
      </c>
      <c r="U4" s="86"/>
      <c r="V4" s="86"/>
      <c r="W4" t="s" s="48">
        <v>946</v>
      </c>
      <c r="X4" t="s" s="48">
        <v>947</v>
      </c>
      <c r="Y4" t="s" s="48">
        <v>948</v>
      </c>
      <c r="Z4" t="s" s="48">
        <v>949</v>
      </c>
      <c r="AA4" s="86"/>
      <c r="AB4" t="s" s="48">
        <v>950</v>
      </c>
      <c r="AC4" t="s" s="48">
        <v>951</v>
      </c>
      <c r="AD4" t="s" s="48">
        <v>8</v>
      </c>
      <c r="AE4" t="s" s="48">
        <v>952</v>
      </c>
      <c r="AF4" t="s" s="48">
        <v>953</v>
      </c>
      <c r="AG4" t="s" s="48">
        <v>954</v>
      </c>
      <c r="AH4" t="s" s="48">
        <v>955</v>
      </c>
      <c r="AI4" s="46"/>
      <c r="AJ4" s="46"/>
      <c r="AK4" s="46"/>
      <c r="AL4" s="46"/>
      <c r="AM4" s="46"/>
      <c r="AN4" s="46"/>
      <c r="AO4" s="46"/>
      <c r="AP4" s="46"/>
      <c r="AQ4" s="46"/>
      <c r="AR4" s="46"/>
      <c r="AS4" s="46"/>
    </row>
    <row r="5" ht="17" customHeight="1">
      <c r="A5" s="49">
        <v>0</v>
      </c>
      <c r="B5" t="s" s="43">
        <v>1487</v>
      </c>
      <c r="C5" s="49"/>
      <c r="D5" t="s" s="43">
        <v>1488</v>
      </c>
      <c r="E5" s="101">
        <v>35936</v>
      </c>
      <c r="F5" s="49">
        <v>1998</v>
      </c>
      <c r="G5" t="s" s="43">
        <v>1489</v>
      </c>
      <c r="H5" s="49">
        <v>4</v>
      </c>
      <c r="I5" s="49">
        <v>25</v>
      </c>
      <c r="J5" s="49">
        <v>29</v>
      </c>
      <c r="K5" t="s" s="43">
        <v>690</v>
      </c>
      <c r="L5" t="s" s="43">
        <v>959</v>
      </c>
      <c r="M5" t="s" s="43">
        <v>1490</v>
      </c>
      <c r="N5" t="s" s="43">
        <v>985</v>
      </c>
      <c r="O5" t="s" s="43">
        <v>1491</v>
      </c>
      <c r="P5" t="s" s="43">
        <v>1492</v>
      </c>
      <c r="Q5" s="49">
        <f>IF(H5&gt;3,1,0)</f>
        <v>1</v>
      </c>
      <c r="R5" s="49">
        <v>0</v>
      </c>
      <c r="S5" s="49">
        <f>IF(H5&gt;3,R5*H5,0)</f>
        <v>0</v>
      </c>
      <c r="T5" s="49">
        <f>IF(H5&gt;3,H5,0)</f>
        <v>4</v>
      </c>
      <c r="U5" s="49"/>
      <c r="V5" s="49"/>
      <c r="W5" s="49">
        <f>IF(H5&gt;5,1,0)</f>
        <v>0</v>
      </c>
      <c r="X5" s="49">
        <f>W5*H5</f>
        <v>0</v>
      </c>
      <c r="Y5" s="49">
        <f>IF(H5&gt;5,1,0)*R5</f>
        <v>0</v>
      </c>
      <c r="Z5" s="49">
        <f>Y5*H5</f>
        <v>0</v>
      </c>
      <c r="AA5" t="s" s="43">
        <v>1493</v>
      </c>
      <c r="AB5" t="s" s="43">
        <v>1229</v>
      </c>
      <c r="AC5" t="s" s="43">
        <v>1125</v>
      </c>
      <c r="AD5" t="s" s="43">
        <v>1494</v>
      </c>
      <c r="AE5" t="s" s="43">
        <v>1659</v>
      </c>
      <c r="AF5" s="49">
        <v>42.3810555</v>
      </c>
      <c r="AG5" s="49">
        <v>-76.8705777</v>
      </c>
      <c r="AH5" t="s" s="43">
        <v>967</v>
      </c>
      <c r="AI5" s="46"/>
      <c r="AJ5" s="46"/>
      <c r="AK5" s="46"/>
      <c r="AL5" s="46"/>
      <c r="AM5" s="46"/>
      <c r="AN5" s="46"/>
      <c r="AO5" s="46"/>
      <c r="AP5" s="46"/>
      <c r="AQ5" s="46"/>
      <c r="AR5" s="46"/>
      <c r="AS5" s="46"/>
    </row>
    <row r="6" ht="17" customHeight="1">
      <c r="A6" s="49">
        <v>0</v>
      </c>
      <c r="B6" t="s" s="43">
        <v>1496</v>
      </c>
      <c r="C6" s="49"/>
      <c r="D6" t="s" s="43">
        <v>1497</v>
      </c>
      <c r="E6" s="101">
        <v>35878</v>
      </c>
      <c r="F6" s="49">
        <v>1998</v>
      </c>
      <c r="G6" t="s" s="43">
        <v>825</v>
      </c>
      <c r="H6" s="49">
        <v>5</v>
      </c>
      <c r="I6" s="49">
        <v>10</v>
      </c>
      <c r="J6" s="49">
        <v>15</v>
      </c>
      <c r="K6" t="s" s="43">
        <v>690</v>
      </c>
      <c r="L6" t="s" s="43">
        <v>985</v>
      </c>
      <c r="M6" t="s" s="43">
        <v>1498</v>
      </c>
      <c r="N6" t="s" s="43">
        <v>985</v>
      </c>
      <c r="O6" t="s" s="43">
        <v>1499</v>
      </c>
      <c r="P6" t="s" s="43">
        <v>1500</v>
      </c>
      <c r="Q6" s="49">
        <f>IF(H6&gt;3,1,0)</f>
        <v>1</v>
      </c>
      <c r="R6" s="49">
        <v>0</v>
      </c>
      <c r="S6" s="49">
        <f>IF(H6&gt;3,R6*H6,0)</f>
        <v>0</v>
      </c>
      <c r="T6" s="49">
        <f>IF(H6&gt;3,H6,0)</f>
        <v>5</v>
      </c>
      <c r="U6" s="49"/>
      <c r="V6" s="49"/>
      <c r="W6" s="49">
        <f>IF(H6&gt;5,1,0)</f>
        <v>0</v>
      </c>
      <c r="X6" s="49">
        <f>W6*H6</f>
        <v>0</v>
      </c>
      <c r="Y6" s="49">
        <f>IF(H6&gt;5,1,0)*R6</f>
        <v>0</v>
      </c>
      <c r="Z6" s="49">
        <f>Y6*H6</f>
        <v>0</v>
      </c>
      <c r="AA6" t="s" s="43">
        <v>1501</v>
      </c>
      <c r="AB6" t="s" s="43">
        <v>1229</v>
      </c>
      <c r="AC6" t="s" s="43">
        <v>1125</v>
      </c>
      <c r="AD6" t="s" s="43">
        <v>1660</v>
      </c>
      <c r="AE6" t="s" s="43">
        <v>1661</v>
      </c>
      <c r="AF6" s="49">
        <v>31.1171194</v>
      </c>
      <c r="AG6" s="49">
        <v>-97.7277959</v>
      </c>
      <c r="AH6" t="s" s="43">
        <v>967</v>
      </c>
      <c r="AI6" s="46"/>
      <c r="AJ6" s="46"/>
      <c r="AK6" s="46"/>
      <c r="AL6" s="46"/>
      <c r="AM6" s="46"/>
      <c r="AN6" s="46"/>
      <c r="AO6" s="46"/>
      <c r="AP6" s="46"/>
      <c r="AQ6" s="46"/>
      <c r="AR6" s="46"/>
      <c r="AS6" s="46"/>
    </row>
    <row r="7" ht="17" customHeight="1">
      <c r="A7" s="49">
        <v>0</v>
      </c>
      <c r="B7" t="s" s="43">
        <v>1504</v>
      </c>
      <c r="C7" s="49"/>
      <c r="D7" t="s" s="43">
        <v>1505</v>
      </c>
      <c r="E7" s="101">
        <v>35860</v>
      </c>
      <c r="F7" s="49">
        <v>1998</v>
      </c>
      <c r="G7" t="s" s="43">
        <v>1506</v>
      </c>
      <c r="H7" s="49">
        <v>5</v>
      </c>
      <c r="I7" s="49">
        <v>1</v>
      </c>
      <c r="J7" s="49">
        <v>6</v>
      </c>
      <c r="K7" t="s" s="43">
        <v>729</v>
      </c>
      <c r="L7" t="s" s="43">
        <v>959</v>
      </c>
      <c r="M7" t="s" s="43">
        <v>1507</v>
      </c>
      <c r="N7" t="s" s="43">
        <v>959</v>
      </c>
      <c r="O7" t="s" s="43">
        <v>406</v>
      </c>
      <c r="P7" t="s" s="43">
        <v>664</v>
      </c>
      <c r="Q7" s="49">
        <f>IF(H7&gt;3,1,0)</f>
        <v>1</v>
      </c>
      <c r="R7" s="49">
        <v>0</v>
      </c>
      <c r="S7" s="49">
        <f>IF(H7&gt;3,R7*H7,0)</f>
        <v>0</v>
      </c>
      <c r="T7" s="49">
        <f>IF(H7&gt;3,H7,0)</f>
        <v>5</v>
      </c>
      <c r="U7" s="49"/>
      <c r="V7" s="49"/>
      <c r="W7" s="49">
        <f>IF(H7&gt;5,1,0)</f>
        <v>0</v>
      </c>
      <c r="X7" s="49">
        <f>W7*H7</f>
        <v>0</v>
      </c>
      <c r="Y7" s="49">
        <f>IF(H7&gt;5,1,0)*R7</f>
        <v>0</v>
      </c>
      <c r="Z7" s="49">
        <f>Y7*H7</f>
        <v>0</v>
      </c>
      <c r="AA7" t="s" s="43">
        <v>1508</v>
      </c>
      <c r="AB7" t="s" s="43">
        <v>1229</v>
      </c>
      <c r="AC7" t="s" s="43">
        <v>1125</v>
      </c>
      <c r="AD7" t="s" s="43">
        <v>1509</v>
      </c>
      <c r="AE7" t="s" s="43">
        <v>1662</v>
      </c>
      <c r="AF7" s="49">
        <v>41.487104</v>
      </c>
      <c r="AG7" s="49">
        <v>-120.542237</v>
      </c>
      <c r="AH7" t="s" s="43">
        <v>967</v>
      </c>
      <c r="AI7" s="46"/>
      <c r="AJ7" s="46"/>
      <c r="AK7" s="46"/>
      <c r="AL7" s="46"/>
      <c r="AM7" s="46"/>
      <c r="AN7" s="46"/>
      <c r="AO7" s="46"/>
      <c r="AP7" s="46"/>
      <c r="AQ7" s="46"/>
      <c r="AR7" s="46"/>
      <c r="AS7" s="46"/>
    </row>
    <row r="8" ht="17" customHeight="1">
      <c r="A8" s="49">
        <v>1</v>
      </c>
      <c r="B8" t="s" s="43">
        <v>842</v>
      </c>
      <c r="C8" s="49"/>
      <c r="D8" t="s" s="43">
        <v>1511</v>
      </c>
      <c r="E8" s="101">
        <v>35782</v>
      </c>
      <c r="F8" s="49">
        <v>1997</v>
      </c>
      <c r="G8" t="s" s="43">
        <v>1512</v>
      </c>
      <c r="H8" s="49">
        <v>5</v>
      </c>
      <c r="I8" s="49">
        <v>2</v>
      </c>
      <c r="J8" s="49">
        <v>7</v>
      </c>
      <c r="K8" t="s" s="43">
        <v>729</v>
      </c>
      <c r="L8" t="s" s="43">
        <v>985</v>
      </c>
      <c r="M8" t="s" s="43">
        <v>1513</v>
      </c>
      <c r="N8" t="s" s="43">
        <v>959</v>
      </c>
      <c r="O8" t="s" s="43">
        <v>1514</v>
      </c>
      <c r="P8" t="s" s="43">
        <v>843</v>
      </c>
      <c r="Q8" s="49">
        <f>IF(H8&gt;3,1,0)</f>
        <v>1</v>
      </c>
      <c r="R8" s="49">
        <v>1</v>
      </c>
      <c r="S8" s="49">
        <f>IF(H8&gt;3,R8*H8,0)</f>
        <v>5</v>
      </c>
      <c r="T8" s="49">
        <f>IF(H8&gt;3,H8,0)</f>
        <v>5</v>
      </c>
      <c r="U8" s="49"/>
      <c r="V8" s="49"/>
      <c r="W8" s="49">
        <f>IF(H8&gt;5,1,0)</f>
        <v>0</v>
      </c>
      <c r="X8" s="49">
        <f>W8*H8</f>
        <v>0</v>
      </c>
      <c r="Y8" s="49">
        <f>IF(H8&gt;5,1,0)*R8</f>
        <v>0</v>
      </c>
      <c r="Z8" s="49">
        <f>Y8*H8</f>
        <v>0</v>
      </c>
      <c r="AA8" t="s" s="43">
        <v>1515</v>
      </c>
      <c r="AB8" t="s" s="43">
        <v>1057</v>
      </c>
      <c r="AC8" t="s" s="43">
        <v>1125</v>
      </c>
      <c r="AD8" t="s" s="43">
        <v>844</v>
      </c>
      <c r="AE8" t="s" s="43">
        <v>1663</v>
      </c>
      <c r="AF8" s="49">
        <v>43.045601</v>
      </c>
      <c r="AG8" s="49">
        <v>-74.984891</v>
      </c>
      <c r="AH8" t="s" s="43">
        <v>989</v>
      </c>
      <c r="AI8" s="46"/>
      <c r="AJ8" s="46"/>
      <c r="AK8" s="46"/>
      <c r="AL8" s="46"/>
      <c r="AM8" s="46"/>
      <c r="AN8" s="46"/>
      <c r="AO8" s="46"/>
      <c r="AP8" s="46"/>
      <c r="AQ8" s="46"/>
      <c r="AR8" s="46"/>
      <c r="AS8" s="46"/>
    </row>
    <row r="9" ht="17" customHeight="1">
      <c r="A9" s="49">
        <v>0</v>
      </c>
      <c r="B9" t="s" s="43">
        <v>848</v>
      </c>
      <c r="C9" s="49"/>
      <c r="D9" t="s" s="43">
        <v>1517</v>
      </c>
      <c r="E9" s="101">
        <v>35688</v>
      </c>
      <c r="F9" s="49">
        <v>1997</v>
      </c>
      <c r="G9" t="s" s="43">
        <v>1518</v>
      </c>
      <c r="H9" s="49">
        <v>4</v>
      </c>
      <c r="I9" s="49">
        <v>3</v>
      </c>
      <c r="J9" s="49">
        <v>7</v>
      </c>
      <c r="K9" t="s" s="43">
        <v>729</v>
      </c>
      <c r="L9" t="s" s="43">
        <v>985</v>
      </c>
      <c r="M9" t="s" s="43">
        <v>1519</v>
      </c>
      <c r="N9" t="s" s="43">
        <v>985</v>
      </c>
      <c r="O9" t="s" s="43">
        <v>406</v>
      </c>
      <c r="P9" t="s" s="43">
        <v>664</v>
      </c>
      <c r="Q9" s="49">
        <f>IF(H9&gt;3,1,0)</f>
        <v>1</v>
      </c>
      <c r="R9" s="49">
        <v>0</v>
      </c>
      <c r="S9" s="49">
        <f>IF(H9&gt;3,R9*H9,0)</f>
        <v>0</v>
      </c>
      <c r="T9" s="49">
        <f>IF(H9&gt;3,H9,0)</f>
        <v>4</v>
      </c>
      <c r="U9" s="49"/>
      <c r="V9" s="49"/>
      <c r="W9" s="49">
        <f>IF(H9&gt;5,1,0)</f>
        <v>0</v>
      </c>
      <c r="X9" s="49">
        <f>W9*H9</f>
        <v>0</v>
      </c>
      <c r="Y9" s="49">
        <f>IF(H9&gt;5,1,0)*R9</f>
        <v>0</v>
      </c>
      <c r="Z9" s="49">
        <f>Y9*H9</f>
        <v>0</v>
      </c>
      <c r="AA9" t="s" s="43">
        <v>1508</v>
      </c>
      <c r="AB9" t="s" s="43">
        <v>1305</v>
      </c>
      <c r="AC9" t="s" s="43">
        <v>1125</v>
      </c>
      <c r="AD9" t="s" s="43">
        <v>849</v>
      </c>
      <c r="AE9" t="s" s="43">
        <v>1520</v>
      </c>
      <c r="AF9" s="49">
        <v>39.709283</v>
      </c>
      <c r="AG9" s="49">
        <v>-104.823488</v>
      </c>
      <c r="AH9" t="s" s="43">
        <v>967</v>
      </c>
      <c r="AI9" s="46"/>
      <c r="AJ9" s="46"/>
      <c r="AK9" s="46"/>
      <c r="AL9" s="46"/>
      <c r="AM9" s="46"/>
      <c r="AN9" s="46"/>
      <c r="AO9" s="46"/>
      <c r="AP9" s="46"/>
      <c r="AQ9" s="46"/>
      <c r="AR9" s="46"/>
      <c r="AS9" s="46"/>
    </row>
    <row r="10" ht="17" customHeight="1">
      <c r="A10" s="49">
        <v>0</v>
      </c>
      <c r="B10" t="s" s="43">
        <v>853</v>
      </c>
      <c r="C10" s="49"/>
      <c r="D10" t="s" s="43">
        <v>1051</v>
      </c>
      <c r="E10" s="101">
        <v>35104</v>
      </c>
      <c r="F10" s="49">
        <v>1996</v>
      </c>
      <c r="G10" t="s" s="43">
        <v>1521</v>
      </c>
      <c r="H10" s="49">
        <v>6</v>
      </c>
      <c r="I10" s="49">
        <v>1</v>
      </c>
      <c r="J10" s="49">
        <v>7</v>
      </c>
      <c r="K10" t="s" s="43">
        <v>729</v>
      </c>
      <c r="L10" t="s" s="43">
        <v>959</v>
      </c>
      <c r="M10" t="s" s="43">
        <v>1522</v>
      </c>
      <c r="N10" t="s" s="43">
        <v>959</v>
      </c>
      <c r="O10" t="s" s="43">
        <v>406</v>
      </c>
      <c r="P10" t="s" s="43">
        <v>211</v>
      </c>
      <c r="Q10" s="49">
        <f>IF(H10&gt;3,1,0)</f>
        <v>1</v>
      </c>
      <c r="R10" s="49">
        <v>0</v>
      </c>
      <c r="S10" s="49">
        <f>IF(H10&gt;3,R10*H10,0)</f>
        <v>0</v>
      </c>
      <c r="T10" s="49">
        <f>IF(H10&gt;3,H10,0)</f>
        <v>6</v>
      </c>
      <c r="U10" s="49"/>
      <c r="V10" s="49"/>
      <c r="W10" s="49">
        <f>IF(H10&gt;5,1,0)</f>
        <v>1</v>
      </c>
      <c r="X10" s="49">
        <f>W10*H10</f>
        <v>6</v>
      </c>
      <c r="Y10" s="49">
        <f>IF(H10&gt;5,1,0)*R10</f>
        <v>0</v>
      </c>
      <c r="Z10" s="49">
        <f>Y10*H10</f>
        <v>0</v>
      </c>
      <c r="AA10" t="s" s="43">
        <v>1523</v>
      </c>
      <c r="AB10" t="s" s="43">
        <v>1305</v>
      </c>
      <c r="AC10" t="s" s="43">
        <v>1125</v>
      </c>
      <c r="AD10" t="s" s="43">
        <v>854</v>
      </c>
      <c r="AE10" t="s" s="43">
        <v>1524</v>
      </c>
      <c r="AF10" s="49">
        <v>47.6038321</v>
      </c>
      <c r="AG10" s="49">
        <v>-122.3300624</v>
      </c>
      <c r="AH10" t="s" s="43">
        <v>989</v>
      </c>
      <c r="AI10" s="46"/>
      <c r="AJ10" s="46"/>
      <c r="AK10" s="46"/>
      <c r="AL10" s="46"/>
      <c r="AM10" s="46"/>
      <c r="AN10" s="46"/>
      <c r="AO10" s="46"/>
      <c r="AP10" s="46"/>
      <c r="AQ10" s="46"/>
      <c r="AR10" s="46"/>
      <c r="AS10" s="46"/>
    </row>
    <row r="11" ht="17" customHeight="1">
      <c r="A11" s="49">
        <v>0</v>
      </c>
      <c r="B11" t="s" s="43">
        <v>861</v>
      </c>
      <c r="C11" s="49"/>
      <c r="D11" t="s" s="43">
        <v>1525</v>
      </c>
      <c r="E11" s="101">
        <v>34792</v>
      </c>
      <c r="F11" s="49">
        <v>1995</v>
      </c>
      <c r="G11" t="s" s="43">
        <v>1526</v>
      </c>
      <c r="H11" s="49">
        <v>6</v>
      </c>
      <c r="I11" s="49">
        <v>0</v>
      </c>
      <c r="J11" s="49">
        <v>6</v>
      </c>
      <c r="K11" t="s" s="43">
        <v>729</v>
      </c>
      <c r="L11" t="s" s="43">
        <v>985</v>
      </c>
      <c r="M11" t="s" s="43">
        <v>1527</v>
      </c>
      <c r="N11" t="s" s="43">
        <v>959</v>
      </c>
      <c r="O11" t="s" s="43">
        <v>406</v>
      </c>
      <c r="P11" t="s" s="43">
        <v>211</v>
      </c>
      <c r="Q11" s="49">
        <f>IF(H11&gt;3,1,0)</f>
        <v>1</v>
      </c>
      <c r="R11" s="49">
        <v>0</v>
      </c>
      <c r="S11" s="49">
        <f>IF(H11&gt;3,R11*H11,0)</f>
        <v>0</v>
      </c>
      <c r="T11" s="49">
        <f>IF(H11&gt;3,H11,0)</f>
        <v>6</v>
      </c>
      <c r="U11" s="49"/>
      <c r="V11" s="49"/>
      <c r="W11" s="49">
        <f>IF(H11&gt;5,1,0)</f>
        <v>1</v>
      </c>
      <c r="X11" s="49">
        <f>W11*H11</f>
        <v>6</v>
      </c>
      <c r="Y11" s="49">
        <f>IF(H11&gt;5,1,0)*R11</f>
        <v>0</v>
      </c>
      <c r="Z11" s="49">
        <f>Y11*H11</f>
        <v>0</v>
      </c>
      <c r="AA11" t="s" s="43">
        <v>1528</v>
      </c>
      <c r="AB11" t="s" s="43">
        <v>1529</v>
      </c>
      <c r="AC11" t="s" s="43">
        <v>1125</v>
      </c>
      <c r="AD11" t="s" s="43">
        <v>1530</v>
      </c>
      <c r="AE11" t="s" s="43">
        <v>1530</v>
      </c>
      <c r="AF11" s="49">
        <v>33.9412127</v>
      </c>
      <c r="AG11" s="49">
        <v>-84.21353089999999</v>
      </c>
      <c r="AH11" t="s" s="43">
        <v>967</v>
      </c>
      <c r="AI11" s="46"/>
      <c r="AJ11" s="46"/>
      <c r="AK11" s="46"/>
      <c r="AL11" s="46"/>
      <c r="AM11" s="46"/>
      <c r="AN11" s="46"/>
      <c r="AO11" s="46"/>
      <c r="AP11" s="46"/>
      <c r="AQ11" s="46"/>
      <c r="AR11" s="46"/>
      <c r="AS11" s="46"/>
    </row>
    <row r="12" ht="17" customHeight="1">
      <c r="A12" s="49">
        <v>1</v>
      </c>
      <c r="B12" t="s" s="43">
        <v>866</v>
      </c>
      <c r="C12" s="49"/>
      <c r="D12" t="s" s="43">
        <v>1533</v>
      </c>
      <c r="E12" s="101">
        <v>34505</v>
      </c>
      <c r="F12" s="49">
        <v>1994</v>
      </c>
      <c r="G12" t="s" s="43">
        <v>1534</v>
      </c>
      <c r="H12" s="49">
        <v>5</v>
      </c>
      <c r="I12" s="49">
        <v>23</v>
      </c>
      <c r="J12" s="49">
        <v>28</v>
      </c>
      <c r="K12" t="s" s="43">
        <v>865</v>
      </c>
      <c r="L12" t="s" s="43">
        <v>959</v>
      </c>
      <c r="M12" t="s" s="43">
        <v>1535</v>
      </c>
      <c r="N12" t="s" s="43">
        <v>959</v>
      </c>
      <c r="O12" t="s" s="43">
        <v>1536</v>
      </c>
      <c r="P12" t="s" s="43">
        <v>843</v>
      </c>
      <c r="Q12" s="49">
        <f>IF(H12&gt;3,1,0)</f>
        <v>1</v>
      </c>
      <c r="R12" s="49">
        <v>1</v>
      </c>
      <c r="S12" s="49">
        <f>IF(H12&gt;3,R12*H12,0)</f>
        <v>5</v>
      </c>
      <c r="T12" s="49">
        <f>IF(H12&gt;3,H12,0)</f>
        <v>5</v>
      </c>
      <c r="U12" s="49"/>
      <c r="V12" s="49"/>
      <c r="W12" s="49">
        <f>IF(H12&gt;5,1,0)</f>
        <v>0</v>
      </c>
      <c r="X12" s="49">
        <f>W12*H12</f>
        <v>0</v>
      </c>
      <c r="Y12" s="49">
        <f>IF(H12&gt;5,1,0)*R12</f>
        <v>0</v>
      </c>
      <c r="Z12" s="49">
        <f>Y12*H12</f>
        <v>0</v>
      </c>
      <c r="AA12" t="s" s="43">
        <v>1537</v>
      </c>
      <c r="AB12" t="s" s="43">
        <v>1229</v>
      </c>
      <c r="AC12" t="s" s="43">
        <v>1125</v>
      </c>
      <c r="AD12" t="s" s="43">
        <v>1538</v>
      </c>
      <c r="AE12" t="s" s="43">
        <v>1664</v>
      </c>
      <c r="AF12" s="49">
        <v>38.2542376</v>
      </c>
      <c r="AG12" s="49">
        <v>-85.759407</v>
      </c>
      <c r="AH12" t="s" s="43">
        <v>967</v>
      </c>
      <c r="AI12" s="46"/>
      <c r="AJ12" s="46"/>
      <c r="AK12" s="46"/>
      <c r="AL12" s="46"/>
      <c r="AM12" s="46"/>
      <c r="AN12" s="46"/>
      <c r="AO12" s="46"/>
      <c r="AP12" s="46"/>
      <c r="AQ12" s="46"/>
      <c r="AR12" s="46"/>
      <c r="AS12" s="46"/>
    </row>
    <row r="13" ht="17" customHeight="1">
      <c r="A13" s="46"/>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row>
    <row r="14" ht="17" customHeight="1">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row>
    <row r="15" ht="17" customHeight="1">
      <c r="A15" s="46"/>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row>
    <row r="16" ht="17" customHeigh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row>
    <row r="17" ht="17" customHeight="1">
      <c r="A17" s="46"/>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row>
    <row r="18" ht="17" customHeight="1">
      <c r="A18" t="s" s="43">
        <v>1665</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row>
    <row r="19" ht="90" customHeight="1">
      <c r="A19" t="s" s="121">
        <v>322</v>
      </c>
      <c r="B19" t="s" s="121">
        <v>323</v>
      </c>
      <c r="C19" t="s" s="121">
        <v>324</v>
      </c>
      <c r="D19" t="s" s="121">
        <v>2</v>
      </c>
      <c r="E19" t="s" s="121">
        <v>1</v>
      </c>
      <c r="F19" t="s" s="121">
        <v>325</v>
      </c>
      <c r="G19" t="s" s="121">
        <v>326</v>
      </c>
      <c r="H19" t="s" s="121">
        <v>327</v>
      </c>
      <c r="I19" t="s" s="121">
        <v>328</v>
      </c>
      <c r="J19" t="s" s="121">
        <v>329</v>
      </c>
      <c r="K19" t="s" s="121">
        <v>330</v>
      </c>
      <c r="L19" t="s" s="121">
        <v>331</v>
      </c>
      <c r="M19" t="s" s="121">
        <v>332</v>
      </c>
      <c r="N19" t="s" s="122">
        <v>333</v>
      </c>
      <c r="O19" t="s" s="122">
        <v>334</v>
      </c>
      <c r="P19" t="s" s="122">
        <v>335</v>
      </c>
      <c r="Q19" t="s" s="122">
        <v>336</v>
      </c>
      <c r="R19" t="s" s="122">
        <v>337</v>
      </c>
      <c r="S19" t="s" s="122">
        <v>111</v>
      </c>
      <c r="T19" t="s" s="122">
        <v>158</v>
      </c>
      <c r="U19" t="s" s="123">
        <v>338</v>
      </c>
      <c r="V19" t="s" s="122">
        <v>311</v>
      </c>
      <c r="W19" t="s" s="122">
        <v>339</v>
      </c>
      <c r="X19" t="s" s="122">
        <v>340</v>
      </c>
      <c r="Y19" t="s" s="122">
        <v>341</v>
      </c>
      <c r="Z19" t="s" s="122">
        <v>342</v>
      </c>
      <c r="AA19" t="s" s="122">
        <v>343</v>
      </c>
      <c r="AB19" t="s" s="122">
        <v>344</v>
      </c>
      <c r="AC19" t="s" s="122">
        <v>345</v>
      </c>
      <c r="AD19" t="s" s="122">
        <v>346</v>
      </c>
      <c r="AE19" t="s" s="122">
        <v>347</v>
      </c>
      <c r="AF19" t="s" s="122">
        <v>348</v>
      </c>
      <c r="AG19" t="s" s="122">
        <v>349</v>
      </c>
      <c r="AH19" t="s" s="121">
        <v>350</v>
      </c>
      <c r="AI19" t="s" s="121">
        <v>351</v>
      </c>
      <c r="AJ19" t="s" s="121">
        <v>352</v>
      </c>
      <c r="AK19" t="s" s="121">
        <v>353</v>
      </c>
      <c r="AL19" t="s" s="121">
        <v>354</v>
      </c>
      <c r="AM19" t="s" s="122">
        <v>158</v>
      </c>
      <c r="AN19" t="s" s="121">
        <v>338</v>
      </c>
      <c r="AO19" t="s" s="121">
        <v>355</v>
      </c>
      <c r="AP19" t="s" s="121">
        <v>356</v>
      </c>
      <c r="AQ19" t="s" s="121">
        <v>357</v>
      </c>
      <c r="AR19" t="s" s="121">
        <v>358</v>
      </c>
      <c r="AS19" t="s" s="121">
        <v>359</v>
      </c>
    </row>
    <row r="20" ht="17" customHeight="1">
      <c r="A20" s="124">
        <v>1998</v>
      </c>
      <c r="B20" s="124">
        <v>3</v>
      </c>
      <c r="C20" s="124">
        <v>24</v>
      </c>
      <c r="D20" t="s" s="125">
        <v>821</v>
      </c>
      <c r="E20" t="s" s="125">
        <v>822</v>
      </c>
      <c r="F20" t="s" s="125">
        <v>823</v>
      </c>
      <c r="G20" t="s" s="126">
        <v>824</v>
      </c>
      <c r="H20" s="127">
        <v>5</v>
      </c>
      <c r="I20" s="127">
        <v>5</v>
      </c>
      <c r="J20" s="127">
        <v>10</v>
      </c>
      <c r="K20" s="127">
        <v>0</v>
      </c>
      <c r="L20" s="127">
        <v>0</v>
      </c>
      <c r="M20" s="127">
        <v>0</v>
      </c>
      <c r="N20" s="127">
        <v>1</v>
      </c>
      <c r="O20" s="127">
        <v>1</v>
      </c>
      <c r="P20" s="127">
        <v>1</v>
      </c>
      <c r="Q20" t="s" s="125">
        <v>728</v>
      </c>
      <c r="R20" s="127">
        <v>5</v>
      </c>
      <c r="S20" s="127">
        <v>1</v>
      </c>
      <c r="T20" s="127">
        <v>1</v>
      </c>
      <c r="U20" s="128">
        <v>0</v>
      </c>
      <c r="V20" s="127">
        <v>0</v>
      </c>
      <c r="W20" s="127">
        <v>1</v>
      </c>
      <c r="X20" s="127">
        <v>0</v>
      </c>
      <c r="Y20" s="127">
        <v>0</v>
      </c>
      <c r="Z20" s="127">
        <v>0</v>
      </c>
      <c r="AA20" s="127">
        <v>0</v>
      </c>
      <c r="AB20" s="127">
        <v>0</v>
      </c>
      <c r="AC20" s="127">
        <v>5</v>
      </c>
      <c r="AD20" s="129"/>
      <c r="AE20" s="129"/>
      <c r="AF20" s="127">
        <v>0</v>
      </c>
      <c r="AG20" s="127">
        <v>0</v>
      </c>
      <c r="AH20" t="s" s="125">
        <v>708</v>
      </c>
      <c r="AI20" t="s" s="125">
        <v>825</v>
      </c>
      <c r="AJ20" s="124"/>
      <c r="AK20" t="s" s="125">
        <v>521</v>
      </c>
      <c r="AL20" s="124">
        <v>0</v>
      </c>
      <c r="AM20" s="127">
        <v>1</v>
      </c>
      <c r="AN20" s="127">
        <v>0</v>
      </c>
      <c r="AO20" t="s" s="125">
        <v>826</v>
      </c>
      <c r="AP20" t="s" s="125">
        <v>827</v>
      </c>
      <c r="AQ20" t="s" s="125">
        <v>828</v>
      </c>
      <c r="AR20" t="s" s="125">
        <v>829</v>
      </c>
      <c r="AS20" t="s" s="125">
        <v>830</v>
      </c>
    </row>
    <row r="21" ht="17" customHeight="1">
      <c r="A21" s="124">
        <v>1998</v>
      </c>
      <c r="B21" s="124">
        <v>3</v>
      </c>
      <c r="C21" s="124">
        <v>7</v>
      </c>
      <c r="D21" t="s" s="125">
        <v>563</v>
      </c>
      <c r="E21" t="s" s="125">
        <v>831</v>
      </c>
      <c r="F21" t="s" s="125">
        <v>832</v>
      </c>
      <c r="G21" s="127">
        <v>35</v>
      </c>
      <c r="H21" s="127">
        <v>4</v>
      </c>
      <c r="I21" s="127">
        <v>4</v>
      </c>
      <c r="J21" s="127">
        <v>0</v>
      </c>
      <c r="K21" s="127">
        <v>1</v>
      </c>
      <c r="L21" s="127">
        <v>0</v>
      </c>
      <c r="M21" s="127">
        <v>0</v>
      </c>
      <c r="N21" s="127">
        <v>0</v>
      </c>
      <c r="O21" s="127">
        <v>1</v>
      </c>
      <c r="P21" s="127">
        <v>1</v>
      </c>
      <c r="Q21" t="s" s="125">
        <v>833</v>
      </c>
      <c r="R21" s="127">
        <v>4</v>
      </c>
      <c r="S21" s="127">
        <v>1</v>
      </c>
      <c r="T21" s="127">
        <v>0</v>
      </c>
      <c r="U21" s="128"/>
      <c r="V21" s="127">
        <v>0</v>
      </c>
      <c r="W21" s="127">
        <v>0</v>
      </c>
      <c r="X21" s="127">
        <v>0</v>
      </c>
      <c r="Y21" s="127">
        <v>0</v>
      </c>
      <c r="Z21" s="127">
        <v>0</v>
      </c>
      <c r="AA21" s="127">
        <v>1</v>
      </c>
      <c r="AB21" s="127">
        <v>3</v>
      </c>
      <c r="AC21" s="127">
        <v>1</v>
      </c>
      <c r="AD21" s="129"/>
      <c r="AE21" s="129"/>
      <c r="AF21" s="127">
        <v>1</v>
      </c>
      <c r="AG21" s="127">
        <v>0</v>
      </c>
      <c r="AH21" t="s" s="125">
        <v>729</v>
      </c>
      <c r="AI21" t="s" s="125">
        <v>834</v>
      </c>
      <c r="AJ21" s="124"/>
      <c r="AK21" t="s" s="125">
        <v>835</v>
      </c>
      <c r="AL21" s="124">
        <v>1</v>
      </c>
      <c r="AM21" s="127">
        <v>0</v>
      </c>
      <c r="AN21" s="127"/>
      <c r="AO21" t="s" s="125">
        <v>111</v>
      </c>
      <c r="AP21" t="s" s="125">
        <v>836</v>
      </c>
      <c r="AQ21" t="s" s="125">
        <v>837</v>
      </c>
      <c r="AR21" t="s" s="125">
        <v>838</v>
      </c>
      <c r="AS21" t="s" s="125">
        <v>839</v>
      </c>
    </row>
    <row r="22" ht="17" customHeight="1">
      <c r="A22" s="34">
        <v>1997</v>
      </c>
      <c r="B22" s="35">
        <v>12</v>
      </c>
      <c r="C22" s="35">
        <v>18</v>
      </c>
      <c r="D22" t="s" s="36">
        <v>20</v>
      </c>
      <c r="E22" t="s" s="36">
        <v>840</v>
      </c>
      <c r="F22" t="s" s="36">
        <v>841</v>
      </c>
      <c r="G22" s="37">
        <v>41</v>
      </c>
      <c r="H22" s="38">
        <v>4</v>
      </c>
      <c r="I22" s="38">
        <v>4</v>
      </c>
      <c r="J22" s="38">
        <v>2</v>
      </c>
      <c r="K22" s="37"/>
      <c r="L22" s="37"/>
      <c r="M22" s="37"/>
      <c r="N22" s="37">
        <v>0</v>
      </c>
      <c r="O22" s="37"/>
      <c r="P22" s="37"/>
      <c r="Q22" s="35"/>
      <c r="R22" s="38">
        <v>5</v>
      </c>
      <c r="S22" s="37">
        <v>0</v>
      </c>
      <c r="T22" s="37">
        <v>1</v>
      </c>
      <c r="U22" s="128">
        <v>1</v>
      </c>
      <c r="V22" s="37">
        <v>0</v>
      </c>
      <c r="W22" s="37">
        <v>0</v>
      </c>
      <c r="X22" s="37">
        <v>0</v>
      </c>
      <c r="Y22" s="37">
        <v>0</v>
      </c>
      <c r="Z22" s="37">
        <v>0</v>
      </c>
      <c r="AA22" s="38">
        <v>0</v>
      </c>
      <c r="AB22" s="37"/>
      <c r="AC22" s="37"/>
      <c r="AD22" s="39"/>
      <c r="AE22" s="37"/>
      <c r="AF22" s="37"/>
      <c r="AG22" s="37"/>
      <c r="AH22" t="s" s="40">
        <v>729</v>
      </c>
      <c r="AI22" t="s" s="40">
        <v>842</v>
      </c>
      <c r="AJ22" s="35"/>
      <c r="AK22" s="35"/>
      <c r="AL22" s="34"/>
      <c r="AM22" s="37">
        <v>1</v>
      </c>
      <c r="AN22" s="37">
        <v>1</v>
      </c>
      <c r="AO22" t="s" s="40">
        <v>843</v>
      </c>
      <c r="AP22" s="34"/>
      <c r="AQ22" t="s" s="40">
        <v>844</v>
      </c>
      <c r="AR22" t="s" s="40">
        <v>845</v>
      </c>
      <c r="AS22" s="35"/>
    </row>
    <row r="23" ht="17" customHeight="1">
      <c r="A23" s="42">
        <v>1997</v>
      </c>
      <c r="B23" s="42">
        <v>9</v>
      </c>
      <c r="C23" s="42">
        <v>15</v>
      </c>
      <c r="D23" t="s" s="43">
        <v>502</v>
      </c>
      <c r="E23" t="s" s="43">
        <v>846</v>
      </c>
      <c r="F23" t="s" s="43">
        <v>847</v>
      </c>
      <c r="G23" s="44">
        <v>43</v>
      </c>
      <c r="H23" s="44">
        <v>4</v>
      </c>
      <c r="I23" s="44">
        <v>4</v>
      </c>
      <c r="J23" s="44">
        <v>3</v>
      </c>
      <c r="K23" s="46"/>
      <c r="L23" s="46"/>
      <c r="M23" s="46"/>
      <c r="N23" s="127">
        <v>0</v>
      </c>
      <c r="O23" s="46"/>
      <c r="P23" s="46"/>
      <c r="Q23" s="46"/>
      <c r="R23" s="44">
        <v>4</v>
      </c>
      <c r="S23" s="127">
        <v>1</v>
      </c>
      <c r="T23" s="127">
        <v>0</v>
      </c>
      <c r="U23" s="130"/>
      <c r="V23" s="127">
        <v>0</v>
      </c>
      <c r="W23" s="127">
        <v>0</v>
      </c>
      <c r="X23" s="127">
        <v>0</v>
      </c>
      <c r="Y23" s="127">
        <v>0</v>
      </c>
      <c r="Z23" s="127">
        <v>0</v>
      </c>
      <c r="AA23" s="127">
        <v>0</v>
      </c>
      <c r="AB23" s="46"/>
      <c r="AC23" s="46"/>
      <c r="AD23" s="46"/>
      <c r="AE23" s="46"/>
      <c r="AF23" s="46"/>
      <c r="AG23" s="46"/>
      <c r="AH23" t="s" s="43">
        <v>729</v>
      </c>
      <c r="AI23" t="s" s="43">
        <v>848</v>
      </c>
      <c r="AJ23" s="46"/>
      <c r="AK23" s="46"/>
      <c r="AL23" s="46"/>
      <c r="AM23" s="127">
        <v>0</v>
      </c>
      <c r="AN23" s="44"/>
      <c r="AO23" t="s" s="43">
        <v>664</v>
      </c>
      <c r="AP23" s="46"/>
      <c r="AQ23" t="s" s="43">
        <v>849</v>
      </c>
      <c r="AR23" t="s" s="43">
        <v>1520</v>
      </c>
      <c r="AS23" s="46"/>
    </row>
    <row r="24" ht="17" customHeight="1">
      <c r="A24" s="131">
        <v>1996</v>
      </c>
      <c r="B24" s="131">
        <v>2</v>
      </c>
      <c r="C24" s="131">
        <v>9</v>
      </c>
      <c r="D24" t="s" s="132">
        <v>28</v>
      </c>
      <c r="E24" t="s" s="132">
        <v>851</v>
      </c>
      <c r="F24" t="s" s="132">
        <v>852</v>
      </c>
      <c r="G24" s="133">
        <v>41</v>
      </c>
      <c r="H24" s="133">
        <v>5</v>
      </c>
      <c r="I24" s="133">
        <v>5</v>
      </c>
      <c r="J24" s="133">
        <v>1</v>
      </c>
      <c r="K24" s="46"/>
      <c r="L24" s="46"/>
      <c r="M24" s="46"/>
      <c r="N24" s="134">
        <v>1</v>
      </c>
      <c r="O24" s="46"/>
      <c r="P24" s="46"/>
      <c r="Q24" s="46"/>
      <c r="R24" s="133">
        <v>6</v>
      </c>
      <c r="S24" s="134">
        <v>1</v>
      </c>
      <c r="T24" s="134">
        <v>0</v>
      </c>
      <c r="U24" s="53"/>
      <c r="V24" s="134">
        <v>0</v>
      </c>
      <c r="W24" s="134">
        <v>0</v>
      </c>
      <c r="X24" s="134">
        <v>0</v>
      </c>
      <c r="Y24" s="134">
        <v>0</v>
      </c>
      <c r="Z24" s="134">
        <v>0</v>
      </c>
      <c r="AA24" s="134">
        <v>1</v>
      </c>
      <c r="AB24" s="46"/>
      <c r="AC24" s="46"/>
      <c r="AD24" s="46"/>
      <c r="AE24" s="46"/>
      <c r="AF24" s="46"/>
      <c r="AG24" s="46"/>
      <c r="AH24" t="s" s="132">
        <v>729</v>
      </c>
      <c r="AI24" t="s" s="132">
        <v>853</v>
      </c>
      <c r="AJ24" s="46"/>
      <c r="AK24" s="46"/>
      <c r="AL24" s="46"/>
      <c r="AM24" s="134">
        <v>0</v>
      </c>
      <c r="AN24" s="133"/>
      <c r="AO24" t="s" s="132">
        <v>211</v>
      </c>
      <c r="AP24" s="46"/>
      <c r="AQ24" t="s" s="132">
        <v>854</v>
      </c>
      <c r="AR24" t="s" s="132">
        <v>1666</v>
      </c>
      <c r="AS24" s="46"/>
    </row>
    <row r="25" ht="17" customHeight="1">
      <c r="A25" s="42">
        <v>1995</v>
      </c>
      <c r="B25" s="42">
        <v>7</v>
      </c>
      <c r="C25" s="42">
        <v>19</v>
      </c>
      <c r="D25" t="s" s="43">
        <v>20</v>
      </c>
      <c r="E25" t="s" s="43">
        <v>223</v>
      </c>
      <c r="F25" t="s" s="56">
        <v>856</v>
      </c>
      <c r="G25" s="44">
        <v>44</v>
      </c>
      <c r="H25" s="44">
        <v>4</v>
      </c>
      <c r="I25" s="44">
        <v>4</v>
      </c>
      <c r="J25" s="44">
        <v>0</v>
      </c>
      <c r="K25" s="46"/>
      <c r="L25" s="46"/>
      <c r="M25" s="46"/>
      <c r="N25" s="127">
        <v>0</v>
      </c>
      <c r="O25" s="46"/>
      <c r="P25" s="46"/>
      <c r="Q25" s="46"/>
      <c r="R25" s="44">
        <v>4</v>
      </c>
      <c r="S25" s="127">
        <v>1</v>
      </c>
      <c r="T25" s="127">
        <v>0</v>
      </c>
      <c r="U25" s="130"/>
      <c r="V25" s="127">
        <v>0</v>
      </c>
      <c r="W25" s="127">
        <v>0</v>
      </c>
      <c r="X25" s="127">
        <v>0</v>
      </c>
      <c r="Y25" s="127">
        <v>0</v>
      </c>
      <c r="Z25" s="127">
        <v>0</v>
      </c>
      <c r="AA25" s="46"/>
      <c r="AB25" s="46"/>
      <c r="AC25" s="46"/>
      <c r="AD25" s="46"/>
      <c r="AE25" s="46"/>
      <c r="AF25" s="46"/>
      <c r="AG25" s="46"/>
      <c r="AH25" t="s" s="43">
        <v>729</v>
      </c>
      <c r="AI25" t="s" s="43">
        <v>857</v>
      </c>
      <c r="AJ25" s="46"/>
      <c r="AK25" s="46"/>
      <c r="AL25" s="46"/>
      <c r="AM25" s="127">
        <v>0</v>
      </c>
      <c r="AN25" s="44"/>
      <c r="AO25" t="s" s="43">
        <v>111</v>
      </c>
      <c r="AP25" s="46"/>
      <c r="AQ25" t="s" s="43">
        <v>858</v>
      </c>
      <c r="AR25" s="49"/>
      <c r="AS25" s="46"/>
    </row>
    <row r="26" ht="17" customHeight="1">
      <c r="A26" s="131">
        <v>1995</v>
      </c>
      <c r="B26" s="131">
        <v>4</v>
      </c>
      <c r="C26" s="131">
        <v>3</v>
      </c>
      <c r="D26" t="s" s="132">
        <v>70</v>
      </c>
      <c r="E26" t="s" s="132">
        <v>859</v>
      </c>
      <c r="F26" t="s" s="132">
        <v>860</v>
      </c>
      <c r="G26" s="133">
        <v>28</v>
      </c>
      <c r="H26" s="133">
        <v>5</v>
      </c>
      <c r="I26" s="133">
        <v>5</v>
      </c>
      <c r="J26" s="133">
        <v>0</v>
      </c>
      <c r="K26" s="46"/>
      <c r="L26" s="46"/>
      <c r="M26" s="46"/>
      <c r="N26" s="134">
        <v>1</v>
      </c>
      <c r="O26" s="46"/>
      <c r="P26" s="46"/>
      <c r="Q26" s="46"/>
      <c r="R26" s="133">
        <v>6</v>
      </c>
      <c r="S26" s="134">
        <v>1</v>
      </c>
      <c r="T26" s="134">
        <v>0</v>
      </c>
      <c r="U26" s="53"/>
      <c r="V26" s="134">
        <v>0</v>
      </c>
      <c r="W26" s="134">
        <v>0</v>
      </c>
      <c r="X26" s="134">
        <v>0</v>
      </c>
      <c r="Y26" s="134">
        <v>0</v>
      </c>
      <c r="Z26" s="134">
        <v>0</v>
      </c>
      <c r="AA26" s="134">
        <v>0</v>
      </c>
      <c r="AB26" s="46"/>
      <c r="AC26" s="46"/>
      <c r="AD26" s="46"/>
      <c r="AE26" s="46"/>
      <c r="AF26" s="46"/>
      <c r="AG26" s="46"/>
      <c r="AH26" t="s" s="132">
        <v>729</v>
      </c>
      <c r="AI26" t="s" s="132">
        <v>861</v>
      </c>
      <c r="AJ26" s="46"/>
      <c r="AK26" s="46"/>
      <c r="AL26" s="46"/>
      <c r="AM26" s="134">
        <v>0</v>
      </c>
      <c r="AN26" s="133"/>
      <c r="AO26" t="s" s="132">
        <v>211</v>
      </c>
      <c r="AP26" s="46"/>
      <c r="AQ26" t="s" s="132">
        <v>1667</v>
      </c>
      <c r="AR26" t="s" s="132">
        <v>1667</v>
      </c>
      <c r="AS26" s="46"/>
    </row>
    <row r="27" ht="17" customHeight="1">
      <c r="A27" s="34">
        <v>1994</v>
      </c>
      <c r="B27" s="34">
        <v>6</v>
      </c>
      <c r="C27" s="34">
        <v>20</v>
      </c>
      <c r="D27" t="s" s="40">
        <v>33</v>
      </c>
      <c r="E27" t="s" s="40">
        <v>863</v>
      </c>
      <c r="F27" t="s" s="40">
        <v>864</v>
      </c>
      <c r="G27" s="38">
        <v>20</v>
      </c>
      <c r="H27" s="38">
        <v>4</v>
      </c>
      <c r="I27" s="38">
        <v>4</v>
      </c>
      <c r="J27" s="38">
        <v>23</v>
      </c>
      <c r="K27" s="46"/>
      <c r="L27" s="46"/>
      <c r="M27" s="46"/>
      <c r="N27" s="46"/>
      <c r="O27" s="46"/>
      <c r="P27" s="46"/>
      <c r="Q27" s="46"/>
      <c r="R27" s="38">
        <v>5</v>
      </c>
      <c r="S27" s="37">
        <v>0</v>
      </c>
      <c r="T27" s="38">
        <v>1</v>
      </c>
      <c r="U27" s="130">
        <v>1</v>
      </c>
      <c r="V27" s="38">
        <v>0</v>
      </c>
      <c r="W27" s="38">
        <f>IF(L27=1,IF(M27=1,1,0),0)</f>
        <v>0</v>
      </c>
      <c r="X27" s="38">
        <f>IF(L27=1,IF(V27=1,1,0),0)</f>
        <v>0</v>
      </c>
      <c r="Y27" s="38">
        <f>IF(L27=1,IF(M27=1,IF(V27=1,1,0),0),0)</f>
        <v>0</v>
      </c>
      <c r="Z27" s="37">
        <v>0</v>
      </c>
      <c r="AA27" s="46"/>
      <c r="AB27" s="46"/>
      <c r="AC27" s="46"/>
      <c r="AD27" s="46"/>
      <c r="AE27" s="46"/>
      <c r="AF27" s="46"/>
      <c r="AG27" s="46"/>
      <c r="AH27" t="s" s="40">
        <v>865</v>
      </c>
      <c r="AI27" t="s" s="40">
        <v>866</v>
      </c>
      <c r="AJ27" s="46"/>
      <c r="AK27" s="46"/>
      <c r="AL27" s="46"/>
      <c r="AM27" s="38">
        <v>1</v>
      </c>
      <c r="AN27" s="38">
        <v>1</v>
      </c>
      <c r="AO27" t="s" s="40">
        <v>843</v>
      </c>
      <c r="AP27" s="46"/>
      <c r="AQ27" s="46"/>
      <c r="AR27" s="46"/>
      <c r="AS27" s="46"/>
    </row>
    <row r="28" ht="17" customHeight="1">
      <c r="A28" s="46"/>
      <c r="B28" s="46"/>
      <c r="C28" s="46"/>
      <c r="D28" s="46"/>
      <c r="E28" s="46"/>
      <c r="F28" s="46"/>
      <c r="G28" s="46"/>
      <c r="H28" s="46"/>
      <c r="I28" s="46"/>
      <c r="J28" s="46"/>
      <c r="K28" s="46"/>
      <c r="L28" s="46"/>
      <c r="M28" s="46"/>
      <c r="N28" s="46"/>
      <c r="O28" s="46"/>
      <c r="P28" s="46"/>
      <c r="Q28" s="46"/>
      <c r="R28" s="46"/>
      <c r="S28" s="46"/>
      <c r="T28" s="46"/>
      <c r="U28" s="135"/>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row>
    <row r="29" ht="17" customHeight="1">
      <c r="A29" s="46"/>
      <c r="B29" s="46"/>
      <c r="C29" s="46"/>
      <c r="D29" s="46"/>
      <c r="E29" s="46"/>
      <c r="F29" s="46"/>
      <c r="G29" s="46"/>
      <c r="H29" s="49">
        <f>SUM(H20:H27)</f>
        <v>35</v>
      </c>
      <c r="I29" s="46"/>
      <c r="J29" s="46"/>
      <c r="K29" s="46"/>
      <c r="L29" s="46"/>
      <c r="M29" s="46"/>
      <c r="N29" s="46"/>
      <c r="O29" s="46"/>
      <c r="P29" s="46"/>
      <c r="Q29" s="46"/>
      <c r="R29" s="46"/>
      <c r="S29" s="46"/>
      <c r="T29" s="46"/>
      <c r="U29" s="135"/>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row>
    <row r="30" ht="17" customHeight="1">
      <c r="A30" t="s" s="43">
        <v>1668</v>
      </c>
      <c r="B30" s="46"/>
      <c r="C30" s="46"/>
      <c r="D30" s="46"/>
      <c r="E30" s="46"/>
      <c r="F30" s="46"/>
      <c r="G30" s="46"/>
      <c r="H30" s="46"/>
      <c r="I30" s="46"/>
      <c r="J30" s="46"/>
      <c r="K30" s="46"/>
      <c r="L30" s="46"/>
      <c r="M30" s="46"/>
      <c r="N30" s="46"/>
      <c r="O30" s="46"/>
      <c r="P30" s="46"/>
      <c r="Q30" s="46"/>
      <c r="R30" s="46"/>
      <c r="S30" s="46"/>
      <c r="T30" s="46"/>
      <c r="U30" s="135"/>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row>
    <row r="31" ht="14" customHeight="1">
      <c r="A31" s="136">
        <v>1998</v>
      </c>
      <c r="B31" s="136">
        <v>3</v>
      </c>
      <c r="C31" s="136">
        <v>24</v>
      </c>
      <c r="D31" t="s" s="11">
        <v>821</v>
      </c>
      <c r="E31" t="s" s="11">
        <v>822</v>
      </c>
      <c r="F31" t="s" s="11">
        <v>823</v>
      </c>
      <c r="G31" t="s" s="137">
        <v>824</v>
      </c>
      <c r="H31" s="47">
        <v>5</v>
      </c>
      <c r="I31" s="47">
        <v>5</v>
      </c>
      <c r="J31" s="47">
        <v>10</v>
      </c>
      <c r="K31" s="47">
        <v>0</v>
      </c>
      <c r="L31" s="47">
        <v>0</v>
      </c>
      <c r="M31" s="47">
        <v>0</v>
      </c>
      <c r="N31" s="47">
        <v>1</v>
      </c>
      <c r="O31" s="47">
        <v>1</v>
      </c>
      <c r="P31" s="47">
        <v>1</v>
      </c>
      <c r="Q31" t="s" s="11">
        <v>728</v>
      </c>
      <c r="R31" s="47">
        <v>5</v>
      </c>
      <c r="S31" s="47">
        <v>1</v>
      </c>
      <c r="T31" s="47">
        <v>1</v>
      </c>
      <c r="U31" s="138">
        <v>0</v>
      </c>
      <c r="V31" s="47">
        <v>0</v>
      </c>
      <c r="W31" s="47">
        <v>1</v>
      </c>
      <c r="X31" s="47">
        <v>0</v>
      </c>
      <c r="Y31" s="47">
        <v>0</v>
      </c>
      <c r="Z31" s="47">
        <v>0</v>
      </c>
      <c r="AA31" s="47">
        <v>0</v>
      </c>
      <c r="AB31" s="47">
        <v>0</v>
      </c>
      <c r="AC31" s="47">
        <v>5</v>
      </c>
      <c r="AD31" s="139"/>
      <c r="AE31" s="139"/>
      <c r="AF31" s="47">
        <v>0</v>
      </c>
      <c r="AG31" s="47">
        <v>0</v>
      </c>
      <c r="AH31" t="s" s="11">
        <v>708</v>
      </c>
      <c r="AI31" t="s" s="11">
        <v>825</v>
      </c>
      <c r="AJ31" s="136"/>
      <c r="AK31" t="s" s="11">
        <v>521</v>
      </c>
      <c r="AL31" s="136">
        <v>0</v>
      </c>
      <c r="AM31" s="47">
        <v>1</v>
      </c>
      <c r="AN31" s="47">
        <v>0</v>
      </c>
      <c r="AO31" t="s" s="11">
        <v>826</v>
      </c>
      <c r="AP31" t="s" s="11">
        <v>827</v>
      </c>
      <c r="AQ31" t="s" s="11">
        <v>828</v>
      </c>
      <c r="AR31" t="s" s="11">
        <v>829</v>
      </c>
      <c r="AS31" t="s" s="11">
        <v>830</v>
      </c>
    </row>
    <row r="32" ht="14" customHeight="1">
      <c r="A32" s="136">
        <v>1998</v>
      </c>
      <c r="B32" s="136">
        <v>3</v>
      </c>
      <c r="C32" s="136">
        <v>7</v>
      </c>
      <c r="D32" t="s" s="11">
        <v>563</v>
      </c>
      <c r="E32" t="s" s="11">
        <v>831</v>
      </c>
      <c r="F32" t="s" s="11">
        <v>832</v>
      </c>
      <c r="G32" s="47">
        <v>35</v>
      </c>
      <c r="H32" s="47">
        <v>4</v>
      </c>
      <c r="I32" s="47">
        <v>4</v>
      </c>
      <c r="J32" s="47">
        <v>0</v>
      </c>
      <c r="K32" s="47">
        <v>1</v>
      </c>
      <c r="L32" s="47">
        <v>0</v>
      </c>
      <c r="M32" s="47">
        <v>0</v>
      </c>
      <c r="N32" s="47">
        <v>0</v>
      </c>
      <c r="O32" s="47">
        <v>1</v>
      </c>
      <c r="P32" s="47">
        <v>1</v>
      </c>
      <c r="Q32" t="s" s="11">
        <v>833</v>
      </c>
      <c r="R32" s="47">
        <v>4</v>
      </c>
      <c r="S32" s="47">
        <v>1</v>
      </c>
      <c r="T32" s="47">
        <v>0</v>
      </c>
      <c r="U32" s="138"/>
      <c r="V32" s="47">
        <v>0</v>
      </c>
      <c r="W32" s="47">
        <v>0</v>
      </c>
      <c r="X32" s="47">
        <v>0</v>
      </c>
      <c r="Y32" s="47">
        <v>0</v>
      </c>
      <c r="Z32" s="47">
        <v>0</v>
      </c>
      <c r="AA32" s="47">
        <v>1</v>
      </c>
      <c r="AB32" s="47">
        <v>3</v>
      </c>
      <c r="AC32" s="47">
        <v>1</v>
      </c>
      <c r="AD32" s="139"/>
      <c r="AE32" s="139"/>
      <c r="AF32" s="47">
        <v>1</v>
      </c>
      <c r="AG32" s="47">
        <v>0</v>
      </c>
      <c r="AH32" t="s" s="11">
        <v>729</v>
      </c>
      <c r="AI32" t="s" s="11">
        <v>834</v>
      </c>
      <c r="AJ32" s="136"/>
      <c r="AK32" t="s" s="11">
        <v>835</v>
      </c>
      <c r="AL32" s="136">
        <v>1</v>
      </c>
      <c r="AM32" s="47">
        <v>0</v>
      </c>
      <c r="AN32" s="47"/>
      <c r="AO32" t="s" s="11">
        <v>111</v>
      </c>
      <c r="AP32" t="s" s="11">
        <v>836</v>
      </c>
      <c r="AQ32" t="s" s="11">
        <v>837</v>
      </c>
      <c r="AR32" t="s" s="11">
        <v>838</v>
      </c>
      <c r="AS32" t="s" s="11">
        <v>839</v>
      </c>
    </row>
    <row r="33" ht="17" customHeight="1">
      <c r="A33" s="41">
        <v>1997</v>
      </c>
      <c r="B33" s="136">
        <v>12</v>
      </c>
      <c r="C33" s="136">
        <v>18</v>
      </c>
      <c r="D33" t="s" s="11">
        <v>20</v>
      </c>
      <c r="E33" t="s" s="11">
        <v>840</v>
      </c>
      <c r="F33" t="s" s="11">
        <v>841</v>
      </c>
      <c r="G33" s="47">
        <v>41</v>
      </c>
      <c r="H33" s="45">
        <v>5</v>
      </c>
      <c r="I33" s="45">
        <v>5</v>
      </c>
      <c r="J33" s="45">
        <v>2</v>
      </c>
      <c r="K33" s="47"/>
      <c r="L33" s="47"/>
      <c r="M33" s="47"/>
      <c r="N33" s="47">
        <v>0</v>
      </c>
      <c r="O33" s="47"/>
      <c r="P33" s="47"/>
      <c r="Q33" s="136"/>
      <c r="R33" s="45">
        <v>5</v>
      </c>
      <c r="S33" s="47">
        <v>0</v>
      </c>
      <c r="T33" s="47">
        <v>1</v>
      </c>
      <c r="U33" s="138">
        <v>1</v>
      </c>
      <c r="V33" s="47">
        <v>0</v>
      </c>
      <c r="W33" s="47">
        <v>0</v>
      </c>
      <c r="X33" s="47">
        <v>0</v>
      </c>
      <c r="Y33" s="47">
        <v>0</v>
      </c>
      <c r="Z33" s="47">
        <v>0</v>
      </c>
      <c r="AA33" s="59">
        <v>0</v>
      </c>
      <c r="AB33" s="47"/>
      <c r="AC33" s="47"/>
      <c r="AD33" s="139"/>
      <c r="AE33" s="47"/>
      <c r="AF33" s="47"/>
      <c r="AG33" s="47"/>
      <c r="AH33" t="s" s="6">
        <v>729</v>
      </c>
      <c r="AI33" t="s" s="48">
        <v>842</v>
      </c>
      <c r="AJ33" s="136"/>
      <c r="AK33" s="136"/>
      <c r="AL33" s="140"/>
      <c r="AM33" s="47">
        <v>1</v>
      </c>
      <c r="AN33" s="47">
        <v>1</v>
      </c>
      <c r="AO33" t="s" s="43">
        <v>843</v>
      </c>
      <c r="AP33" s="140"/>
      <c r="AQ33" t="s" s="6">
        <v>844</v>
      </c>
      <c r="AR33" t="s" s="50">
        <v>1669</v>
      </c>
      <c r="AS33" s="136"/>
    </row>
    <row r="34" ht="17" customHeight="1">
      <c r="A34" s="41">
        <v>1997</v>
      </c>
      <c r="B34" s="42">
        <v>9</v>
      </c>
      <c r="C34" s="42">
        <v>15</v>
      </c>
      <c r="D34" t="s" s="43">
        <v>502</v>
      </c>
      <c r="E34" t="s" s="43">
        <v>846</v>
      </c>
      <c r="F34" t="s" s="43">
        <v>847</v>
      </c>
      <c r="G34" s="44">
        <v>43</v>
      </c>
      <c r="H34" s="45">
        <v>4</v>
      </c>
      <c r="I34" s="45">
        <v>4</v>
      </c>
      <c r="J34" s="45">
        <v>3</v>
      </c>
      <c r="K34" s="46"/>
      <c r="L34" s="46"/>
      <c r="M34" s="46"/>
      <c r="N34" s="47">
        <v>0</v>
      </c>
      <c r="O34" s="46"/>
      <c r="P34" s="46"/>
      <c r="Q34" s="46"/>
      <c r="R34" s="45">
        <v>4</v>
      </c>
      <c r="S34" s="47">
        <v>1</v>
      </c>
      <c r="T34" s="47">
        <v>0</v>
      </c>
      <c r="U34" s="130"/>
      <c r="V34" s="47">
        <v>0</v>
      </c>
      <c r="W34" s="47">
        <v>0</v>
      </c>
      <c r="X34" s="47">
        <v>0</v>
      </c>
      <c r="Y34" s="47">
        <v>0</v>
      </c>
      <c r="Z34" s="47">
        <v>0</v>
      </c>
      <c r="AA34" s="47">
        <v>0</v>
      </c>
      <c r="AB34" s="46"/>
      <c r="AC34" s="46"/>
      <c r="AD34" s="46"/>
      <c r="AE34" s="46"/>
      <c r="AF34" s="46"/>
      <c r="AG34" s="46"/>
      <c r="AH34" t="s" s="6">
        <v>729</v>
      </c>
      <c r="AI34" t="s" s="48">
        <v>848</v>
      </c>
      <c r="AJ34" s="46"/>
      <c r="AK34" s="46"/>
      <c r="AL34" s="46"/>
      <c r="AM34" s="47">
        <v>0</v>
      </c>
      <c r="AN34" s="44"/>
      <c r="AO34" t="s" s="43">
        <v>664</v>
      </c>
      <c r="AP34" s="46"/>
      <c r="AQ34" t="s" s="6">
        <v>849</v>
      </c>
      <c r="AR34" t="s" s="50">
        <v>850</v>
      </c>
      <c r="AS34" s="46"/>
    </row>
    <row r="35" ht="17" customHeight="1">
      <c r="A35" s="63">
        <v>1996</v>
      </c>
      <c r="B35" s="141">
        <v>2</v>
      </c>
      <c r="C35" s="141">
        <v>9</v>
      </c>
      <c r="D35" t="s" s="55">
        <v>28</v>
      </c>
      <c r="E35" t="s" s="55">
        <v>851</v>
      </c>
      <c r="F35" t="s" s="55">
        <v>852</v>
      </c>
      <c r="G35" s="142">
        <v>41</v>
      </c>
      <c r="H35" s="67">
        <v>6</v>
      </c>
      <c r="I35" s="67">
        <v>6</v>
      </c>
      <c r="J35" s="67">
        <v>1</v>
      </c>
      <c r="K35" s="46"/>
      <c r="L35" s="46"/>
      <c r="M35" s="46"/>
      <c r="N35" s="25">
        <v>1</v>
      </c>
      <c r="O35" s="46"/>
      <c r="P35" s="46"/>
      <c r="Q35" s="46"/>
      <c r="R35" s="67">
        <v>6</v>
      </c>
      <c r="S35" s="25">
        <v>1</v>
      </c>
      <c r="T35" s="25">
        <v>0</v>
      </c>
      <c r="U35" s="53"/>
      <c r="V35" s="25">
        <v>0</v>
      </c>
      <c r="W35" s="25">
        <v>0</v>
      </c>
      <c r="X35" s="25">
        <v>0</v>
      </c>
      <c r="Y35" s="25">
        <v>0</v>
      </c>
      <c r="Z35" s="25">
        <v>0</v>
      </c>
      <c r="AA35" s="25">
        <v>1</v>
      </c>
      <c r="AB35" s="46"/>
      <c r="AC35" s="46"/>
      <c r="AD35" s="46"/>
      <c r="AE35" s="46"/>
      <c r="AF35" s="46"/>
      <c r="AG35" s="46"/>
      <c r="AH35" t="s" s="48">
        <v>729</v>
      </c>
      <c r="AI35" t="s" s="48">
        <v>853</v>
      </c>
      <c r="AJ35" s="46"/>
      <c r="AK35" s="46"/>
      <c r="AL35" s="46"/>
      <c r="AM35" s="25">
        <v>0</v>
      </c>
      <c r="AN35" s="142"/>
      <c r="AO35" t="s" s="55">
        <v>211</v>
      </c>
      <c r="AP35" s="46"/>
      <c r="AQ35" t="s" s="48">
        <v>854</v>
      </c>
      <c r="AR35" t="s" s="143">
        <v>1670</v>
      </c>
      <c r="AS35" s="46"/>
    </row>
    <row r="36" ht="17" customHeight="1">
      <c r="A36" s="41">
        <v>1995</v>
      </c>
      <c r="B36" s="42">
        <v>7</v>
      </c>
      <c r="C36" s="42">
        <v>19</v>
      </c>
      <c r="D36" t="s" s="43">
        <v>20</v>
      </c>
      <c r="E36" t="s" s="43">
        <v>223</v>
      </c>
      <c r="F36" t="s" s="56">
        <v>856</v>
      </c>
      <c r="G36" s="44">
        <v>44</v>
      </c>
      <c r="H36" s="45">
        <v>4</v>
      </c>
      <c r="I36" s="45">
        <v>4</v>
      </c>
      <c r="J36" s="45">
        <v>0</v>
      </c>
      <c r="K36" s="46"/>
      <c r="L36" s="46"/>
      <c r="M36" s="46"/>
      <c r="N36" s="47">
        <v>0</v>
      </c>
      <c r="O36" s="46"/>
      <c r="P36" s="46"/>
      <c r="Q36" s="46"/>
      <c r="R36" s="45">
        <v>4</v>
      </c>
      <c r="S36" s="47">
        <v>1</v>
      </c>
      <c r="T36" s="47">
        <v>0</v>
      </c>
      <c r="U36" s="130"/>
      <c r="V36" s="47">
        <v>0</v>
      </c>
      <c r="W36" s="47">
        <v>0</v>
      </c>
      <c r="X36" s="47">
        <v>0</v>
      </c>
      <c r="Y36" s="47">
        <v>0</v>
      </c>
      <c r="Z36" s="47">
        <v>0</v>
      </c>
      <c r="AA36" s="46"/>
      <c r="AB36" s="46"/>
      <c r="AC36" s="46"/>
      <c r="AD36" s="46"/>
      <c r="AE36" s="46"/>
      <c r="AF36" s="46"/>
      <c r="AG36" s="46"/>
      <c r="AH36" t="s" s="6">
        <v>729</v>
      </c>
      <c r="AI36" t="s" s="48">
        <v>857</v>
      </c>
      <c r="AJ36" s="46"/>
      <c r="AK36" s="46"/>
      <c r="AL36" s="46"/>
      <c r="AM36" s="47">
        <v>0</v>
      </c>
      <c r="AN36" s="44"/>
      <c r="AO36" t="s" s="43">
        <v>111</v>
      </c>
      <c r="AP36" s="46"/>
      <c r="AQ36" t="s" s="6">
        <v>858</v>
      </c>
      <c r="AR36" s="57"/>
      <c r="AS36" s="46"/>
    </row>
    <row r="37" ht="17" customHeight="1">
      <c r="A37" s="63">
        <v>1995</v>
      </c>
      <c r="B37" s="141">
        <v>4</v>
      </c>
      <c r="C37" s="141">
        <v>3</v>
      </c>
      <c r="D37" t="s" s="55">
        <v>70</v>
      </c>
      <c r="E37" t="s" s="55">
        <v>859</v>
      </c>
      <c r="F37" t="s" s="55">
        <v>860</v>
      </c>
      <c r="G37" s="142">
        <v>28</v>
      </c>
      <c r="H37" s="67">
        <v>6</v>
      </c>
      <c r="I37" s="67">
        <v>6</v>
      </c>
      <c r="J37" s="67">
        <v>0</v>
      </c>
      <c r="K37" s="46"/>
      <c r="L37" s="46"/>
      <c r="M37" s="46"/>
      <c r="N37" s="25">
        <v>1</v>
      </c>
      <c r="O37" s="46"/>
      <c r="P37" s="46"/>
      <c r="Q37" s="46"/>
      <c r="R37" s="67">
        <v>6</v>
      </c>
      <c r="S37" s="25">
        <v>1</v>
      </c>
      <c r="T37" s="25">
        <v>0</v>
      </c>
      <c r="U37" s="53"/>
      <c r="V37" s="25">
        <v>0</v>
      </c>
      <c r="W37" s="25">
        <v>0</v>
      </c>
      <c r="X37" s="25">
        <v>0</v>
      </c>
      <c r="Y37" s="25">
        <v>0</v>
      </c>
      <c r="Z37" s="25">
        <v>0</v>
      </c>
      <c r="AA37" s="25">
        <v>0</v>
      </c>
      <c r="AB37" s="46"/>
      <c r="AC37" s="46"/>
      <c r="AD37" s="46"/>
      <c r="AE37" s="46"/>
      <c r="AF37" s="46"/>
      <c r="AG37" s="46"/>
      <c r="AH37" t="s" s="48">
        <v>729</v>
      </c>
      <c r="AI37" t="s" s="48">
        <v>861</v>
      </c>
      <c r="AJ37" s="46"/>
      <c r="AK37" s="46"/>
      <c r="AL37" s="46"/>
      <c r="AM37" s="25">
        <v>0</v>
      </c>
      <c r="AN37" s="142"/>
      <c r="AO37" t="s" s="55">
        <v>211</v>
      </c>
      <c r="AP37" s="46"/>
      <c r="AQ37" t="s" s="143">
        <v>1671</v>
      </c>
      <c r="AR37" t="s" s="143">
        <v>1671</v>
      </c>
      <c r="AS37" s="46"/>
    </row>
    <row r="38" ht="16.6" customHeight="1">
      <c r="A38" s="144">
        <v>1994</v>
      </c>
      <c r="B38" s="144">
        <v>6</v>
      </c>
      <c r="C38" s="144">
        <v>20</v>
      </c>
      <c r="D38" t="s" s="82">
        <v>33</v>
      </c>
      <c r="E38" t="s" s="82">
        <v>863</v>
      </c>
      <c r="F38" t="s" s="82">
        <v>864</v>
      </c>
      <c r="G38" s="145">
        <v>20</v>
      </c>
      <c r="H38" s="145">
        <v>5</v>
      </c>
      <c r="I38" s="145">
        <v>5</v>
      </c>
      <c r="J38" s="145">
        <v>23</v>
      </c>
      <c r="K38" s="146"/>
      <c r="L38" s="146"/>
      <c r="M38" s="146"/>
      <c r="N38" s="146"/>
      <c r="O38" s="146"/>
      <c r="P38" s="146"/>
      <c r="Q38" s="146"/>
      <c r="R38" s="145">
        <v>5</v>
      </c>
      <c r="S38" s="147">
        <v>0</v>
      </c>
      <c r="T38" s="145">
        <v>1</v>
      </c>
      <c r="U38" s="148">
        <v>1</v>
      </c>
      <c r="V38" s="145">
        <v>0</v>
      </c>
      <c r="W38" s="145">
        <f>IF(L38=1,IF(M38=1,1,0),0)</f>
        <v>0</v>
      </c>
      <c r="X38" s="145">
        <f>IF(L38=1,IF(V38=1,1,0),0)</f>
        <v>0</v>
      </c>
      <c r="Y38" s="145">
        <f>IF(L38=1,IF(M38=1,IF(V38=1,1,0),0),0)</f>
        <v>0</v>
      </c>
      <c r="Z38" s="147">
        <v>0</v>
      </c>
      <c r="AA38" s="146"/>
      <c r="AB38" s="146"/>
      <c r="AC38" s="146"/>
      <c r="AD38" s="146"/>
      <c r="AE38" s="146"/>
      <c r="AF38" s="146"/>
      <c r="AG38" s="146"/>
      <c r="AH38" t="s" s="82">
        <v>865</v>
      </c>
      <c r="AI38" t="s" s="82">
        <v>866</v>
      </c>
      <c r="AJ38" s="146"/>
      <c r="AK38" s="146"/>
      <c r="AL38" s="146"/>
      <c r="AM38" s="145">
        <v>1</v>
      </c>
      <c r="AN38" s="145">
        <v>1</v>
      </c>
      <c r="AO38" t="s" s="82">
        <v>843</v>
      </c>
      <c r="AP38" s="146"/>
      <c r="AQ38" s="146"/>
      <c r="AR38" s="146"/>
      <c r="AS38" s="146"/>
    </row>
    <row r="39" ht="17" customHeight="1">
      <c r="A39" s="46"/>
      <c r="B39" s="46"/>
      <c r="C39" s="46"/>
      <c r="D39" s="46"/>
      <c r="E39" s="46"/>
      <c r="F39" s="46"/>
      <c r="G39" s="46"/>
      <c r="H39" s="46"/>
      <c r="I39" s="46"/>
      <c r="J39" s="46"/>
      <c r="K39" s="46"/>
      <c r="L39" s="46"/>
      <c r="M39" s="46"/>
      <c r="N39" s="46"/>
      <c r="O39" s="46"/>
      <c r="P39" s="46"/>
      <c r="Q39" s="46"/>
      <c r="R39" s="46"/>
      <c r="S39" s="46"/>
      <c r="T39" s="46"/>
      <c r="U39" s="135"/>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row>
    <row r="40" ht="17" customHeight="1">
      <c r="A40" s="46"/>
      <c r="B40" s="46"/>
      <c r="C40" s="46"/>
      <c r="D40" s="46"/>
      <c r="E40" s="46"/>
      <c r="F40" s="46"/>
      <c r="G40" s="46"/>
      <c r="H40" s="49">
        <f>SUM(H31:H38)</f>
        <v>39</v>
      </c>
      <c r="I40" s="46"/>
      <c r="J40" s="46"/>
      <c r="K40" s="46"/>
      <c r="L40" s="46"/>
      <c r="M40" s="46"/>
      <c r="N40" s="46"/>
      <c r="O40" s="46"/>
      <c r="P40" s="46"/>
      <c r="Q40" s="46"/>
      <c r="R40" s="46"/>
      <c r="S40" s="46"/>
      <c r="T40" s="46"/>
      <c r="U40" s="135"/>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row>
    <row r="41" ht="17" customHeight="1">
      <c r="A41" s="46"/>
      <c r="B41" s="46"/>
      <c r="C41" s="46"/>
      <c r="D41" s="46"/>
      <c r="E41" s="46"/>
      <c r="F41" s="46"/>
      <c r="G41" s="46"/>
      <c r="H41" s="46"/>
      <c r="I41" s="46"/>
      <c r="J41" s="46"/>
      <c r="K41" s="46"/>
      <c r="L41" s="46"/>
      <c r="M41" s="46"/>
      <c r="N41" s="46"/>
      <c r="O41" s="46"/>
      <c r="P41" s="46"/>
      <c r="Q41" s="46"/>
      <c r="R41" s="46"/>
      <c r="S41" s="46"/>
      <c r="T41" s="46"/>
      <c r="U41" s="135"/>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row>
    <row r="42" ht="17" customHeight="1">
      <c r="A42" s="46"/>
      <c r="B42" s="46"/>
      <c r="C42" s="46"/>
      <c r="D42" s="46"/>
      <c r="E42" s="46"/>
      <c r="F42" s="46"/>
      <c r="G42" s="46"/>
      <c r="H42" s="46"/>
      <c r="I42" s="46"/>
      <c r="J42" s="46"/>
      <c r="K42" s="46"/>
      <c r="L42" s="46"/>
      <c r="M42" s="46"/>
      <c r="N42" s="46"/>
      <c r="O42" s="46"/>
      <c r="P42" s="46"/>
      <c r="Q42" s="46"/>
      <c r="R42" s="46"/>
      <c r="S42" s="46"/>
      <c r="T42" s="46"/>
      <c r="U42" s="135"/>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row>
    <row r="43" ht="17" customHeight="1">
      <c r="A43" t="s" s="43">
        <v>1665</v>
      </c>
      <c r="B43" s="46"/>
      <c r="C43" s="46"/>
      <c r="D43" s="46"/>
      <c r="E43" s="46"/>
      <c r="F43" s="46"/>
      <c r="G43" s="46"/>
      <c r="H43" s="46"/>
      <c r="I43" s="46"/>
      <c r="J43" s="46"/>
      <c r="K43" s="46"/>
      <c r="L43" s="46"/>
      <c r="M43" s="46"/>
      <c r="N43" s="46"/>
      <c r="O43" s="46"/>
      <c r="P43" s="46"/>
      <c r="Q43" s="46"/>
      <c r="R43" s="46"/>
      <c r="S43" s="46"/>
      <c r="T43" s="46"/>
      <c r="U43" s="135"/>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ht="18" customHeight="1">
      <c r="A44" s="149">
        <v>1993</v>
      </c>
      <c r="B44" s="150">
        <v>12</v>
      </c>
      <c r="C44" s="150">
        <v>14</v>
      </c>
      <c r="D44" t="s" s="151">
        <v>100</v>
      </c>
      <c r="E44" t="s" s="151">
        <v>284</v>
      </c>
      <c r="F44" t="s" s="151">
        <v>867</v>
      </c>
      <c r="G44" s="152">
        <v>19</v>
      </c>
      <c r="H44" s="153">
        <v>4</v>
      </c>
      <c r="I44" s="153">
        <v>4</v>
      </c>
      <c r="J44" s="153">
        <v>1</v>
      </c>
      <c r="K44" s="46"/>
      <c r="L44" s="46"/>
      <c r="M44" s="46"/>
      <c r="N44" s="46"/>
      <c r="O44" s="46"/>
      <c r="P44" s="46"/>
      <c r="Q44" s="46"/>
      <c r="R44" s="153">
        <v>4</v>
      </c>
      <c r="S44" s="154">
        <v>1</v>
      </c>
      <c r="T44" s="153">
        <v>0</v>
      </c>
      <c r="U44" s="155"/>
      <c r="V44" s="153">
        <v>0</v>
      </c>
      <c r="W44" s="152">
        <f>IF(L44=1,IF(M44=1,1,0),0)</f>
        <v>0</v>
      </c>
      <c r="X44" s="152">
        <f>IF(L44=1,IF(V44=1,1,0),0)</f>
        <v>0</v>
      </c>
      <c r="Y44" s="152">
        <f>IF(L44=1,IF(M44=1,IF(V44=1,1,0),0),0)</f>
        <v>0</v>
      </c>
      <c r="Z44" s="154">
        <v>0</v>
      </c>
      <c r="AA44" s="46"/>
      <c r="AB44" s="46"/>
      <c r="AC44" s="46"/>
      <c r="AD44" s="46"/>
      <c r="AE44" s="46"/>
      <c r="AF44" s="46"/>
      <c r="AG44" s="46"/>
      <c r="AH44" t="s" s="156">
        <v>729</v>
      </c>
      <c r="AI44" t="s" s="157">
        <v>868</v>
      </c>
      <c r="AJ44" s="46"/>
      <c r="AK44" s="46"/>
      <c r="AL44" s="46"/>
      <c r="AM44" s="153">
        <v>0</v>
      </c>
      <c r="AN44" s="152"/>
      <c r="AO44" t="s" s="156">
        <v>664</v>
      </c>
      <c r="AP44" s="46"/>
      <c r="AQ44" s="46"/>
      <c r="AR44" s="46"/>
      <c r="AS44" s="46"/>
    </row>
    <row r="45" ht="18" customHeight="1">
      <c r="A45" s="149">
        <v>1993</v>
      </c>
      <c r="B45" s="150">
        <v>12</v>
      </c>
      <c r="C45" s="150">
        <v>7</v>
      </c>
      <c r="D45" t="s" s="151">
        <v>92</v>
      </c>
      <c r="E45" t="s" s="151">
        <v>91</v>
      </c>
      <c r="F45" t="s" s="151">
        <v>869</v>
      </c>
      <c r="G45" s="152">
        <v>35</v>
      </c>
      <c r="H45" s="153">
        <v>6</v>
      </c>
      <c r="I45" s="153">
        <v>6</v>
      </c>
      <c r="J45" s="153">
        <v>19</v>
      </c>
      <c r="K45" s="46"/>
      <c r="L45" s="46"/>
      <c r="M45" s="46"/>
      <c r="N45" s="46"/>
      <c r="O45" s="46"/>
      <c r="P45" s="46"/>
      <c r="Q45" s="46"/>
      <c r="R45" s="153">
        <v>6</v>
      </c>
      <c r="S45" s="154">
        <v>1</v>
      </c>
      <c r="T45" s="152">
        <v>0</v>
      </c>
      <c r="U45" s="155"/>
      <c r="V45" s="153">
        <v>0</v>
      </c>
      <c r="W45" s="152">
        <f>IF(L45=1,IF(M45=1,1,0),0)</f>
        <v>0</v>
      </c>
      <c r="X45" s="152">
        <f>IF(L45=1,IF(V45=1,1,0),0)</f>
        <v>0</v>
      </c>
      <c r="Y45" s="152">
        <f>IF(L45=1,IF(M45=1,IF(V45=1,1,0),0),0)</f>
        <v>0</v>
      </c>
      <c r="Z45" s="154">
        <v>0</v>
      </c>
      <c r="AA45" s="46"/>
      <c r="AB45" s="46"/>
      <c r="AC45" s="46"/>
      <c r="AD45" s="46"/>
      <c r="AE45" s="46"/>
      <c r="AF45" s="46"/>
      <c r="AG45" s="46"/>
      <c r="AH45" t="s" s="158">
        <v>870</v>
      </c>
      <c r="AI45" t="s" s="159">
        <v>871</v>
      </c>
      <c r="AJ45" s="62"/>
      <c r="AK45" s="46"/>
      <c r="AL45" s="46"/>
      <c r="AM45" s="152">
        <v>0</v>
      </c>
      <c r="AN45" s="152"/>
      <c r="AO45" t="s" s="156">
        <v>664</v>
      </c>
      <c r="AP45" s="46"/>
      <c r="AQ45" s="46"/>
      <c r="AR45" s="46"/>
      <c r="AS45" s="46"/>
    </row>
    <row r="46" ht="18" customHeight="1">
      <c r="A46" s="149">
        <v>1993</v>
      </c>
      <c r="B46" s="150">
        <v>8</v>
      </c>
      <c r="C46" s="150">
        <v>6</v>
      </c>
      <c r="D46" t="s" s="151">
        <v>656</v>
      </c>
      <c r="E46" t="s" s="151">
        <v>872</v>
      </c>
      <c r="F46" t="s" s="151">
        <v>873</v>
      </c>
      <c r="G46" s="152">
        <v>22</v>
      </c>
      <c r="H46" s="153">
        <v>4</v>
      </c>
      <c r="I46" s="153">
        <v>4</v>
      </c>
      <c r="J46" s="153">
        <v>8</v>
      </c>
      <c r="K46" s="46"/>
      <c r="L46" s="46"/>
      <c r="M46" s="46"/>
      <c r="N46" s="46"/>
      <c r="O46" s="46"/>
      <c r="P46" s="46"/>
      <c r="Q46" s="46"/>
      <c r="R46" s="153">
        <v>4</v>
      </c>
      <c r="S46" s="154">
        <v>0</v>
      </c>
      <c r="T46" s="152">
        <v>0</v>
      </c>
      <c r="U46" s="155"/>
      <c r="V46" s="153">
        <v>1</v>
      </c>
      <c r="W46" s="152">
        <f>IF(L46=1,IF(M46=1,1,0),0)</f>
        <v>0</v>
      </c>
      <c r="X46" s="152">
        <f>IF(L46=1,IF(V46=1,1,0),0)</f>
        <v>0</v>
      </c>
      <c r="Y46" s="152">
        <f>IF(L46=1,IF(M46=1,IF(V46=1,1,0),0),0)</f>
        <v>0</v>
      </c>
      <c r="Z46" s="154">
        <v>0</v>
      </c>
      <c r="AA46" s="46"/>
      <c r="AB46" s="46"/>
      <c r="AC46" s="46"/>
      <c r="AD46" s="46"/>
      <c r="AE46" s="46"/>
      <c r="AF46" s="46"/>
      <c r="AG46" s="46"/>
      <c r="AH46" t="s" s="158">
        <v>870</v>
      </c>
      <c r="AI46" t="s" s="159">
        <v>874</v>
      </c>
      <c r="AJ46" s="62"/>
      <c r="AK46" s="46"/>
      <c r="AL46" s="46"/>
      <c r="AM46" s="152">
        <v>0</v>
      </c>
      <c r="AN46" s="152"/>
      <c r="AO46" t="s" s="156">
        <v>875</v>
      </c>
      <c r="AP46" s="46"/>
      <c r="AQ46" s="46"/>
      <c r="AR46" s="46"/>
      <c r="AS46" s="46"/>
    </row>
    <row r="47" ht="18" customHeight="1">
      <c r="A47" s="160">
        <v>1993</v>
      </c>
      <c r="B47" s="160">
        <v>7</v>
      </c>
      <c r="C47" s="160">
        <v>1</v>
      </c>
      <c r="D47" t="s" s="161">
        <v>20</v>
      </c>
      <c r="E47" t="s" s="161">
        <v>87</v>
      </c>
      <c r="F47" t="s" s="161">
        <v>876</v>
      </c>
      <c r="G47" s="162">
        <v>55</v>
      </c>
      <c r="H47" s="162">
        <v>8</v>
      </c>
      <c r="I47" s="162">
        <v>8</v>
      </c>
      <c r="J47" s="162">
        <v>6</v>
      </c>
      <c r="K47" s="163"/>
      <c r="L47" s="163"/>
      <c r="M47" s="163"/>
      <c r="N47" s="163"/>
      <c r="O47" s="163"/>
      <c r="P47" s="163"/>
      <c r="Q47" s="163"/>
      <c r="R47" s="162">
        <v>8</v>
      </c>
      <c r="S47" s="164">
        <v>0</v>
      </c>
      <c r="T47" s="162">
        <v>0</v>
      </c>
      <c r="U47" s="165">
        <v>1</v>
      </c>
      <c r="V47" s="162">
        <v>0</v>
      </c>
      <c r="W47" s="162">
        <f>IF(L47=1,IF(M47=1,1,0),0)</f>
        <v>0</v>
      </c>
      <c r="X47" s="162">
        <f>IF(L47=1,IF(V47=1,1,0),0)</f>
        <v>0</v>
      </c>
      <c r="Y47" s="162">
        <f>IF(L47=1,IF(M47=1,IF(V47=1,1,0),0),0)</f>
        <v>0</v>
      </c>
      <c r="Z47" s="164">
        <v>0</v>
      </c>
      <c r="AA47" s="163"/>
      <c r="AB47" s="163"/>
      <c r="AC47" s="163"/>
      <c r="AD47" s="163"/>
      <c r="AE47" s="163"/>
      <c r="AF47" s="163"/>
      <c r="AG47" s="163"/>
      <c r="AH47" t="s" s="166">
        <v>870</v>
      </c>
      <c r="AI47" t="s" s="167">
        <v>877</v>
      </c>
      <c r="AJ47" s="168"/>
      <c r="AK47" s="163"/>
      <c r="AL47" s="163"/>
      <c r="AM47" s="162">
        <v>0</v>
      </c>
      <c r="AN47" s="162">
        <v>1</v>
      </c>
      <c r="AO47" t="s" s="161">
        <v>878</v>
      </c>
      <c r="AP47" s="163"/>
      <c r="AQ47" s="163"/>
      <c r="AR47" s="163"/>
      <c r="AS47" s="163"/>
    </row>
    <row r="48" ht="18" customHeight="1">
      <c r="A48" s="149">
        <v>1992</v>
      </c>
      <c r="B48" s="150">
        <v>10</v>
      </c>
      <c r="C48" s="150">
        <v>15</v>
      </c>
      <c r="D48" t="s" s="151">
        <v>92</v>
      </c>
      <c r="E48" t="s" s="151">
        <v>879</v>
      </c>
      <c r="F48" t="s" s="151">
        <v>880</v>
      </c>
      <c r="G48" s="152">
        <v>50</v>
      </c>
      <c r="H48" s="153">
        <v>4</v>
      </c>
      <c r="I48" s="153">
        <v>4</v>
      </c>
      <c r="J48" s="153">
        <v>0</v>
      </c>
      <c r="K48" s="46"/>
      <c r="L48" s="46"/>
      <c r="M48" s="46"/>
      <c r="N48" s="46"/>
      <c r="O48" s="46"/>
      <c r="P48" s="46"/>
      <c r="Q48" s="46"/>
      <c r="R48" s="153">
        <v>4</v>
      </c>
      <c r="S48" s="154">
        <v>1</v>
      </c>
      <c r="T48" s="152">
        <v>0</v>
      </c>
      <c r="U48" s="155"/>
      <c r="V48" s="153">
        <v>0</v>
      </c>
      <c r="W48" s="152">
        <f>IF(L48=1,IF(M48=1,1,0),0)</f>
        <v>0</v>
      </c>
      <c r="X48" s="152">
        <f>IF(L48=1,IF(V48=1,1,0),0)</f>
        <v>0</v>
      </c>
      <c r="Y48" s="152">
        <f>IF(L48=1,IF(M48=1,IF(V48=1,1,0),0),0)</f>
        <v>0</v>
      </c>
      <c r="Z48" s="154">
        <v>0</v>
      </c>
      <c r="AA48" s="46"/>
      <c r="AB48" s="46"/>
      <c r="AC48" s="46"/>
      <c r="AD48" s="46"/>
      <c r="AE48" s="46"/>
      <c r="AF48" s="46"/>
      <c r="AG48" s="46"/>
      <c r="AH48" t="s" s="158">
        <v>870</v>
      </c>
      <c r="AI48" t="s" s="169">
        <v>881</v>
      </c>
      <c r="AJ48" s="62"/>
      <c r="AK48" s="46"/>
      <c r="AL48" s="46"/>
      <c r="AM48" s="152">
        <v>0</v>
      </c>
      <c r="AN48" s="152"/>
      <c r="AO48" t="s" s="156">
        <v>664</v>
      </c>
      <c r="AP48" s="46"/>
      <c r="AQ48" s="46"/>
      <c r="AR48" s="46"/>
      <c r="AS48" s="46"/>
    </row>
    <row r="49" ht="18" customHeight="1">
      <c r="A49" s="149">
        <v>1992</v>
      </c>
      <c r="B49" s="150">
        <v>5</v>
      </c>
      <c r="C49" s="150">
        <v>1</v>
      </c>
      <c r="D49" t="s" s="151">
        <v>20</v>
      </c>
      <c r="E49" t="s" s="151">
        <v>882</v>
      </c>
      <c r="F49" t="s" s="151">
        <v>883</v>
      </c>
      <c r="G49" s="152">
        <v>20</v>
      </c>
      <c r="H49" s="153">
        <v>4</v>
      </c>
      <c r="I49" s="153">
        <v>4</v>
      </c>
      <c r="J49" s="153">
        <v>10</v>
      </c>
      <c r="K49" s="46"/>
      <c r="L49" s="46"/>
      <c r="M49" s="46"/>
      <c r="N49" s="46"/>
      <c r="O49" s="46"/>
      <c r="P49" s="46"/>
      <c r="Q49" s="46"/>
      <c r="R49" s="153">
        <v>4</v>
      </c>
      <c r="S49" s="154">
        <v>0</v>
      </c>
      <c r="T49" s="152">
        <v>0</v>
      </c>
      <c r="U49" s="155"/>
      <c r="V49" s="153">
        <v>1</v>
      </c>
      <c r="W49" s="152">
        <f>IF(L49=1,IF(M49=1,1,0),0)</f>
        <v>0</v>
      </c>
      <c r="X49" s="152">
        <f>IF(L49=1,IF(V49=1,1,0),0)</f>
        <v>0</v>
      </c>
      <c r="Y49" s="152">
        <f>IF(L49=1,IF(M49=1,IF(V49=1,1,0),0),0)</f>
        <v>0</v>
      </c>
      <c r="Z49" s="154">
        <v>0</v>
      </c>
      <c r="AA49" s="46"/>
      <c r="AB49" s="46"/>
      <c r="AC49" s="46"/>
      <c r="AD49" s="46"/>
      <c r="AE49" s="46"/>
      <c r="AF49" s="46"/>
      <c r="AG49" s="46"/>
      <c r="AH49" t="s" s="158">
        <v>690</v>
      </c>
      <c r="AI49" t="s" s="169">
        <v>884</v>
      </c>
      <c r="AJ49" s="62"/>
      <c r="AK49" s="46"/>
      <c r="AL49" s="46"/>
      <c r="AM49" s="152">
        <v>0</v>
      </c>
      <c r="AN49" s="152"/>
      <c r="AO49" t="s" s="156">
        <v>885</v>
      </c>
      <c r="AP49" s="46"/>
      <c r="AQ49" s="46"/>
      <c r="AR49" s="46"/>
      <c r="AS49" s="46"/>
    </row>
    <row r="50" ht="18" customHeight="1">
      <c r="A50" s="149">
        <v>1991</v>
      </c>
      <c r="B50" s="150">
        <v>11</v>
      </c>
      <c r="C50" s="150">
        <v>14</v>
      </c>
      <c r="D50" t="s" s="151">
        <v>23</v>
      </c>
      <c r="E50" t="s" s="151">
        <v>886</v>
      </c>
      <c r="F50" t="s" s="151">
        <v>887</v>
      </c>
      <c r="G50" s="152">
        <v>31</v>
      </c>
      <c r="H50" s="153">
        <v>4</v>
      </c>
      <c r="I50" s="153">
        <v>4</v>
      </c>
      <c r="J50" s="153">
        <v>5</v>
      </c>
      <c r="K50" s="46"/>
      <c r="L50" s="46"/>
      <c r="M50" s="46"/>
      <c r="N50" s="46"/>
      <c r="O50" s="46"/>
      <c r="P50" s="46"/>
      <c r="Q50" s="46"/>
      <c r="R50" s="153">
        <v>4</v>
      </c>
      <c r="S50" s="154">
        <v>0</v>
      </c>
      <c r="T50" s="152">
        <v>1</v>
      </c>
      <c r="U50" s="155">
        <v>0</v>
      </c>
      <c r="V50" s="153">
        <v>0</v>
      </c>
      <c r="W50" s="152">
        <f>IF(L50=1,IF(M50=1,1,0),0)</f>
        <v>0</v>
      </c>
      <c r="X50" s="152">
        <f>IF(L50=1,IF(V50=1,1,0),0)</f>
        <v>0</v>
      </c>
      <c r="Y50" s="152">
        <f>IF(L50=1,IF(M50=1,IF(V50=1,1,0),0),0)</f>
        <v>0</v>
      </c>
      <c r="Z50" s="154">
        <v>0</v>
      </c>
      <c r="AA50" s="46"/>
      <c r="AB50" s="46"/>
      <c r="AC50" s="46"/>
      <c r="AD50" s="46"/>
      <c r="AE50" s="46"/>
      <c r="AF50" s="46"/>
      <c r="AG50" s="46"/>
      <c r="AH50" t="s" s="158">
        <v>729</v>
      </c>
      <c r="AI50" t="s" s="169">
        <v>888</v>
      </c>
      <c r="AJ50" s="62"/>
      <c r="AK50" s="46"/>
      <c r="AL50" s="46"/>
      <c r="AM50" s="152">
        <v>1</v>
      </c>
      <c r="AN50" s="152">
        <v>0</v>
      </c>
      <c r="AO50" t="s" s="156">
        <v>889</v>
      </c>
      <c r="AP50" s="46"/>
      <c r="AQ50" s="46"/>
      <c r="AR50" s="46"/>
      <c r="AS50" s="46"/>
    </row>
    <row r="51" ht="18" customHeight="1">
      <c r="A51" s="149">
        <v>1991</v>
      </c>
      <c r="B51" s="150">
        <v>11</v>
      </c>
      <c r="C51" s="150">
        <v>1</v>
      </c>
      <c r="D51" t="s" s="151">
        <v>43</v>
      </c>
      <c r="E51" t="s" s="151">
        <v>890</v>
      </c>
      <c r="F51" t="s" s="151">
        <v>891</v>
      </c>
      <c r="G51" s="152">
        <v>28</v>
      </c>
      <c r="H51" s="153">
        <v>5</v>
      </c>
      <c r="I51" s="153">
        <v>5</v>
      </c>
      <c r="J51" s="153">
        <v>1</v>
      </c>
      <c r="K51" s="46"/>
      <c r="L51" s="46"/>
      <c r="M51" s="46"/>
      <c r="N51" s="46"/>
      <c r="O51" s="46"/>
      <c r="P51" s="46"/>
      <c r="Q51" s="46"/>
      <c r="R51" s="153">
        <v>5</v>
      </c>
      <c r="S51" s="154">
        <v>1</v>
      </c>
      <c r="T51" s="152">
        <v>0</v>
      </c>
      <c r="U51" s="155"/>
      <c r="V51" s="153">
        <v>0</v>
      </c>
      <c r="W51" s="152">
        <f>IF(L51=1,IF(M51=1,1,0),0)</f>
        <v>0</v>
      </c>
      <c r="X51" s="152">
        <f>IF(L51=1,IF(V51=1,1,0),0)</f>
        <v>0</v>
      </c>
      <c r="Y51" s="152">
        <f>IF(L51=1,IF(M51=1,IF(V51=1,1,0),0),0)</f>
        <v>0</v>
      </c>
      <c r="Z51" s="154">
        <v>0</v>
      </c>
      <c r="AA51" s="46"/>
      <c r="AB51" s="46"/>
      <c r="AC51" s="46"/>
      <c r="AD51" s="46"/>
      <c r="AE51" s="46"/>
      <c r="AF51" s="46"/>
      <c r="AG51" s="46"/>
      <c r="AH51" t="s" s="158">
        <v>690</v>
      </c>
      <c r="AI51" t="s" s="169">
        <v>892</v>
      </c>
      <c r="AJ51" s="62"/>
      <c r="AK51" s="46"/>
      <c r="AL51" s="46"/>
      <c r="AM51" s="152">
        <v>0</v>
      </c>
      <c r="AN51" s="152"/>
      <c r="AO51" t="s" s="156">
        <v>893</v>
      </c>
      <c r="AP51" s="46"/>
      <c r="AQ51" s="46"/>
      <c r="AR51" s="46"/>
      <c r="AS51" s="46"/>
    </row>
    <row r="52" ht="18" customHeight="1">
      <c r="A52" s="149">
        <v>1991</v>
      </c>
      <c r="B52" s="150">
        <v>10</v>
      </c>
      <c r="C52" s="150">
        <v>16</v>
      </c>
      <c r="D52" t="s" s="151">
        <v>70</v>
      </c>
      <c r="E52" t="s" s="151">
        <v>69</v>
      </c>
      <c r="F52" t="s" s="151">
        <v>894</v>
      </c>
      <c r="G52" s="152">
        <v>35</v>
      </c>
      <c r="H52" s="153">
        <v>23</v>
      </c>
      <c r="I52" s="153">
        <v>23</v>
      </c>
      <c r="J52" s="153">
        <v>20</v>
      </c>
      <c r="K52" s="46"/>
      <c r="L52" s="46"/>
      <c r="M52" s="46"/>
      <c r="N52" s="46"/>
      <c r="O52" s="46"/>
      <c r="P52" s="46"/>
      <c r="Q52" s="46"/>
      <c r="R52" s="153">
        <v>23</v>
      </c>
      <c r="S52" s="154">
        <v>1</v>
      </c>
      <c r="T52" s="152">
        <v>0</v>
      </c>
      <c r="U52" s="155"/>
      <c r="V52" s="153">
        <v>0</v>
      </c>
      <c r="W52" s="152">
        <f>IF(L52=1,IF(M52=1,1,0),0)</f>
        <v>0</v>
      </c>
      <c r="X52" s="152">
        <f>IF(L52=1,IF(V52=1,1,0),0)</f>
        <v>0</v>
      </c>
      <c r="Y52" s="152">
        <f>IF(L52=1,IF(M52=1,IF(V52=1,1,0),0),0)</f>
        <v>0</v>
      </c>
      <c r="Z52" s="154">
        <v>0</v>
      </c>
      <c r="AA52" s="46"/>
      <c r="AB52" s="46"/>
      <c r="AC52" s="46"/>
      <c r="AD52" s="46"/>
      <c r="AE52" s="46"/>
      <c r="AF52" s="46"/>
      <c r="AG52" s="46"/>
      <c r="AH52" t="s" s="158">
        <v>870</v>
      </c>
      <c r="AI52" t="s" s="169">
        <v>895</v>
      </c>
      <c r="AJ52" s="62"/>
      <c r="AK52" s="46"/>
      <c r="AL52" s="46"/>
      <c r="AM52" s="152">
        <v>0</v>
      </c>
      <c r="AN52" s="152"/>
      <c r="AO52" t="s" s="156">
        <v>896</v>
      </c>
      <c r="AP52" s="46"/>
      <c r="AQ52" s="46"/>
      <c r="AR52" s="46"/>
      <c r="AS52" s="46"/>
    </row>
    <row r="53" ht="18" customHeight="1">
      <c r="A53" s="149">
        <v>1991</v>
      </c>
      <c r="B53" s="150">
        <v>8</v>
      </c>
      <c r="C53" s="150">
        <v>9</v>
      </c>
      <c r="D53" t="s" s="151">
        <v>65</v>
      </c>
      <c r="E53" t="s" s="151">
        <v>64</v>
      </c>
      <c r="F53" t="s" s="151">
        <v>66</v>
      </c>
      <c r="G53" t="s" s="170">
        <v>897</v>
      </c>
      <c r="H53" s="153">
        <v>9</v>
      </c>
      <c r="I53" s="153">
        <v>9</v>
      </c>
      <c r="J53" s="153">
        <v>0</v>
      </c>
      <c r="K53" s="46"/>
      <c r="L53" s="46"/>
      <c r="M53" s="46"/>
      <c r="N53" s="46"/>
      <c r="O53" s="46"/>
      <c r="P53" s="46"/>
      <c r="Q53" s="46"/>
      <c r="R53" s="153">
        <v>9</v>
      </c>
      <c r="S53" s="154">
        <v>0</v>
      </c>
      <c r="T53" s="152">
        <v>1</v>
      </c>
      <c r="U53" s="155"/>
      <c r="V53" s="153">
        <v>1</v>
      </c>
      <c r="W53" s="152">
        <f>IF(L53=1,IF(M53=1,1,0),0)</f>
        <v>0</v>
      </c>
      <c r="X53" s="152">
        <f>IF(L53=1,IF(V53=1,1,0),0)</f>
        <v>0</v>
      </c>
      <c r="Y53" s="152">
        <f>IF(L53=1,IF(M53=1,IF(V53=1,1,0),0),0)</f>
        <v>0</v>
      </c>
      <c r="Z53" s="154">
        <v>0</v>
      </c>
      <c r="AA53" s="46"/>
      <c r="AB53" s="46"/>
      <c r="AC53" s="46"/>
      <c r="AD53" s="46"/>
      <c r="AE53" s="46"/>
      <c r="AF53" s="46"/>
      <c r="AG53" s="46"/>
      <c r="AH53" t="s" s="158">
        <v>898</v>
      </c>
      <c r="AI53" t="s" s="169">
        <v>899</v>
      </c>
      <c r="AJ53" s="62"/>
      <c r="AK53" s="46"/>
      <c r="AL53" s="46"/>
      <c r="AM53" s="152">
        <v>1</v>
      </c>
      <c r="AN53" s="152"/>
      <c r="AO53" t="s" s="151">
        <v>900</v>
      </c>
      <c r="AP53" s="46"/>
      <c r="AQ53" s="46"/>
      <c r="AR53" s="46"/>
      <c r="AS53" s="46"/>
    </row>
    <row r="54" ht="18" customHeight="1">
      <c r="A54" s="73">
        <v>1990</v>
      </c>
      <c r="B54" s="74">
        <v>6</v>
      </c>
      <c r="C54" s="74">
        <v>18</v>
      </c>
      <c r="D54" t="s" s="75">
        <v>28</v>
      </c>
      <c r="E54" t="s" s="75">
        <v>55</v>
      </c>
      <c r="F54" t="s" s="75">
        <v>901</v>
      </c>
      <c r="G54" s="76">
        <v>42</v>
      </c>
      <c r="H54" s="77">
        <v>8</v>
      </c>
      <c r="I54" s="77">
        <v>8</v>
      </c>
      <c r="J54" s="77">
        <v>4</v>
      </c>
      <c r="K54" s="46"/>
      <c r="L54" s="46"/>
      <c r="M54" s="46"/>
      <c r="N54" s="46"/>
      <c r="O54" s="46"/>
      <c r="P54" s="46"/>
      <c r="Q54" s="46"/>
      <c r="R54" s="77">
        <v>9</v>
      </c>
      <c r="S54" s="78">
        <v>1</v>
      </c>
      <c r="T54" s="76">
        <v>1</v>
      </c>
      <c r="U54" s="155"/>
      <c r="V54" s="77">
        <v>0</v>
      </c>
      <c r="W54" s="76">
        <f>IF(L54=1,IF(M54=1,1,0),0)</f>
        <v>0</v>
      </c>
      <c r="X54" s="76">
        <f>IF(L54=1,IF(V54=1,1,0),0)</f>
        <v>0</v>
      </c>
      <c r="Y54" s="76">
        <f>IF(L54=1,IF(M54=1,IF(V54=1,1,0),0),0)</f>
        <v>0</v>
      </c>
      <c r="Z54" s="78">
        <v>0</v>
      </c>
      <c r="AA54" s="46"/>
      <c r="AB54" s="46"/>
      <c r="AC54" s="46"/>
      <c r="AD54" s="46"/>
      <c r="AE54" s="46"/>
      <c r="AF54" s="46"/>
      <c r="AG54" s="46"/>
      <c r="AH54" t="s" s="79">
        <v>870</v>
      </c>
      <c r="AI54" t="s" s="80">
        <v>902</v>
      </c>
      <c r="AJ54" s="62"/>
      <c r="AK54" s="46"/>
      <c r="AL54" s="46"/>
      <c r="AM54" s="76">
        <v>1</v>
      </c>
      <c r="AN54" s="76"/>
      <c r="AO54" t="s" s="81">
        <v>903</v>
      </c>
      <c r="AP54" s="46"/>
      <c r="AQ54" s="46"/>
      <c r="AR54" s="46"/>
      <c r="AS54" s="46"/>
    </row>
    <row r="55" ht="18" customHeight="1">
      <c r="A55" s="149">
        <v>1989</v>
      </c>
      <c r="B55" s="149">
        <v>9</v>
      </c>
      <c r="C55" s="149">
        <v>14</v>
      </c>
      <c r="D55" t="s" s="156">
        <v>51</v>
      </c>
      <c r="E55" t="s" s="156">
        <v>904</v>
      </c>
      <c r="F55" t="s" s="156">
        <v>905</v>
      </c>
      <c r="G55" s="153">
        <v>47</v>
      </c>
      <c r="H55" s="153">
        <v>8</v>
      </c>
      <c r="I55" s="153">
        <v>8</v>
      </c>
      <c r="J55" s="153">
        <v>12</v>
      </c>
      <c r="K55" s="171"/>
      <c r="L55" s="171"/>
      <c r="M55" s="171"/>
      <c r="N55" s="171"/>
      <c r="O55" s="171"/>
      <c r="P55" s="171"/>
      <c r="Q55" s="171"/>
      <c r="R55" s="153">
        <v>8</v>
      </c>
      <c r="S55" s="172">
        <v>1</v>
      </c>
      <c r="T55" s="153">
        <v>1</v>
      </c>
      <c r="U55" s="173">
        <v>1</v>
      </c>
      <c r="V55" s="153">
        <v>0</v>
      </c>
      <c r="W55" s="153">
        <f>IF(L55=1,IF(M55=1,1,0),0)</f>
        <v>0</v>
      </c>
      <c r="X55" s="153">
        <f>IF(L55=1,IF(V55=1,1,0),0)</f>
        <v>0</v>
      </c>
      <c r="Y55" s="153">
        <f>IF(L55=1,IF(M55=1,IF(V55=1,1,0),0),0)</f>
        <v>0</v>
      </c>
      <c r="Z55" s="172">
        <v>0</v>
      </c>
      <c r="AA55" s="171"/>
      <c r="AB55" s="171"/>
      <c r="AC55" s="171"/>
      <c r="AD55" s="171"/>
      <c r="AE55" s="171"/>
      <c r="AF55" s="171"/>
      <c r="AG55" s="171"/>
      <c r="AH55" t="s" s="158">
        <v>729</v>
      </c>
      <c r="AI55" t="s" s="169">
        <v>906</v>
      </c>
      <c r="AJ55" s="174"/>
      <c r="AK55" s="171"/>
      <c r="AL55" s="171"/>
      <c r="AM55" s="153">
        <v>1</v>
      </c>
      <c r="AN55" s="153">
        <v>1</v>
      </c>
      <c r="AO55" t="s" s="156">
        <v>907</v>
      </c>
      <c r="AP55" s="171"/>
      <c r="AQ55" s="171"/>
      <c r="AR55" s="171"/>
      <c r="AS55" s="171"/>
    </row>
    <row r="56" ht="18" customHeight="1">
      <c r="A56" s="149">
        <v>1989</v>
      </c>
      <c r="B56" s="149">
        <v>1</v>
      </c>
      <c r="C56" s="149">
        <v>17</v>
      </c>
      <c r="D56" t="s" s="156">
        <v>20</v>
      </c>
      <c r="E56" t="s" s="156">
        <v>908</v>
      </c>
      <c r="F56" t="s" s="156">
        <v>909</v>
      </c>
      <c r="G56" s="153">
        <v>26</v>
      </c>
      <c r="H56" s="153">
        <v>5</v>
      </c>
      <c r="I56" s="153">
        <v>5</v>
      </c>
      <c r="J56" s="153">
        <v>30</v>
      </c>
      <c r="K56" s="171"/>
      <c r="L56" s="171"/>
      <c r="M56" s="171"/>
      <c r="N56" s="171"/>
      <c r="O56" s="171"/>
      <c r="P56" s="171"/>
      <c r="Q56" s="171"/>
      <c r="R56" s="153">
        <v>5</v>
      </c>
      <c r="S56" s="172">
        <v>1</v>
      </c>
      <c r="T56" s="153">
        <v>1</v>
      </c>
      <c r="U56" s="173">
        <v>1</v>
      </c>
      <c r="V56" s="153">
        <v>0</v>
      </c>
      <c r="W56" s="153">
        <f>IF(L56=1,IF(M56=1,1,0),0)</f>
        <v>0</v>
      </c>
      <c r="X56" s="153">
        <f>IF(L56=1,IF(V56=1,1,0),0)</f>
        <v>0</v>
      </c>
      <c r="Y56" s="153">
        <f>IF(L56=1,IF(M56=1,IF(V56=1,1,0),0),0)</f>
        <v>0</v>
      </c>
      <c r="Z56" s="172">
        <v>0</v>
      </c>
      <c r="AA56" s="171"/>
      <c r="AB56" s="171"/>
      <c r="AC56" s="171"/>
      <c r="AD56" s="171"/>
      <c r="AE56" s="171"/>
      <c r="AF56" s="171"/>
      <c r="AG56" s="171"/>
      <c r="AH56" t="s" s="158">
        <v>690</v>
      </c>
      <c r="AI56" t="s" s="169">
        <v>910</v>
      </c>
      <c r="AJ56" s="174"/>
      <c r="AK56" s="171"/>
      <c r="AL56" s="171"/>
      <c r="AM56" s="153">
        <v>1</v>
      </c>
      <c r="AN56" s="153">
        <v>1</v>
      </c>
      <c r="AO56" t="s" s="156">
        <v>911</v>
      </c>
      <c r="AP56" s="171"/>
      <c r="AQ56" s="171"/>
      <c r="AR56" s="171"/>
      <c r="AS56" s="171"/>
    </row>
    <row r="57" ht="18" customHeight="1">
      <c r="A57" s="149">
        <v>1988</v>
      </c>
      <c r="B57" s="150">
        <v>7</v>
      </c>
      <c r="C57" s="150">
        <v>17</v>
      </c>
      <c r="D57" t="s" s="151">
        <v>656</v>
      </c>
      <c r="E57" t="s" s="151">
        <v>912</v>
      </c>
      <c r="F57" t="s" s="156">
        <v>913</v>
      </c>
      <c r="G57" s="152">
        <v>24</v>
      </c>
      <c r="H57" s="153">
        <v>4</v>
      </c>
      <c r="I57" s="153">
        <v>4</v>
      </c>
      <c r="J57" s="153">
        <v>5</v>
      </c>
      <c r="K57" s="46"/>
      <c r="L57" s="46"/>
      <c r="M57" s="46"/>
      <c r="N57" s="46"/>
      <c r="O57" s="46"/>
      <c r="P57" s="46"/>
      <c r="Q57" s="46"/>
      <c r="R57" s="153">
        <v>4</v>
      </c>
      <c r="S57" s="154">
        <v>0</v>
      </c>
      <c r="T57" s="152">
        <v>1</v>
      </c>
      <c r="U57" s="155"/>
      <c r="V57" s="153">
        <v>0</v>
      </c>
      <c r="W57" s="152">
        <f>IF(L57=1,IF(M57=1,1,0),0)</f>
        <v>0</v>
      </c>
      <c r="X57" s="152">
        <f>IF(L57=1,IF(V57=1,1,0),0)</f>
        <v>0</v>
      </c>
      <c r="Y57" s="152">
        <f>IF(L57=1,IF(M57=1,IF(V57=1,1,0),0),0)</f>
        <v>0</v>
      </c>
      <c r="Z57" s="154">
        <v>0</v>
      </c>
      <c r="AA57" s="46"/>
      <c r="AB57" s="46"/>
      <c r="AC57" s="46"/>
      <c r="AD57" s="46"/>
      <c r="AE57" s="46"/>
      <c r="AF57" s="46"/>
      <c r="AG57" s="46"/>
      <c r="AH57" t="s" s="158">
        <v>870</v>
      </c>
      <c r="AI57" t="s" s="169">
        <v>914</v>
      </c>
      <c r="AJ57" s="62"/>
      <c r="AK57" s="46"/>
      <c r="AL57" s="46"/>
      <c r="AM57" s="152">
        <v>1</v>
      </c>
      <c r="AN57" s="152"/>
      <c r="AO57" t="s" s="156">
        <v>915</v>
      </c>
      <c r="AP57" s="46"/>
      <c r="AQ57" s="46"/>
      <c r="AR57" s="46"/>
      <c r="AS57" s="46"/>
    </row>
    <row r="58" ht="18" customHeight="1">
      <c r="A58" s="149">
        <v>1988</v>
      </c>
      <c r="B58" s="150">
        <v>2</v>
      </c>
      <c r="C58" s="150">
        <v>16</v>
      </c>
      <c r="D58" t="s" s="151">
        <v>20</v>
      </c>
      <c r="E58" t="s" s="151">
        <v>47</v>
      </c>
      <c r="F58" t="s" s="151">
        <v>916</v>
      </c>
      <c r="G58" s="152">
        <v>39</v>
      </c>
      <c r="H58" s="153">
        <v>7</v>
      </c>
      <c r="I58" s="153">
        <v>7</v>
      </c>
      <c r="J58" s="153">
        <v>4</v>
      </c>
      <c r="K58" s="46"/>
      <c r="L58" s="46"/>
      <c r="M58" s="46"/>
      <c r="N58" s="46"/>
      <c r="O58" s="46"/>
      <c r="P58" s="46"/>
      <c r="Q58" s="46"/>
      <c r="R58" s="153">
        <v>7</v>
      </c>
      <c r="S58" s="154">
        <v>1</v>
      </c>
      <c r="T58" s="152">
        <v>0</v>
      </c>
      <c r="U58" s="155"/>
      <c r="V58" s="153">
        <v>0</v>
      </c>
      <c r="W58" s="152">
        <f>IF(L58=1,IF(M58=1,1,0),0)</f>
        <v>0</v>
      </c>
      <c r="X58" s="152">
        <f>IF(L58=1,IF(V58=1,1,0),0)</f>
        <v>0</v>
      </c>
      <c r="Y58" s="152">
        <f>IF(L58=1,IF(M58=1,IF(V58=1,1,0),0),0)</f>
        <v>0</v>
      </c>
      <c r="Z58" s="154">
        <v>0</v>
      </c>
      <c r="AA58" s="46"/>
      <c r="AB58" s="46"/>
      <c r="AC58" s="46"/>
      <c r="AD58" s="46"/>
      <c r="AE58" s="46"/>
      <c r="AF58" s="46"/>
      <c r="AG58" s="46"/>
      <c r="AH58" t="s" s="158">
        <v>729</v>
      </c>
      <c r="AI58" t="s" s="169">
        <v>917</v>
      </c>
      <c r="AJ58" s="62"/>
      <c r="AK58" s="46"/>
      <c r="AL58" s="46"/>
      <c r="AM58" s="152">
        <v>0</v>
      </c>
      <c r="AN58" s="152"/>
      <c r="AO58" t="s" s="156">
        <v>918</v>
      </c>
      <c r="AP58" s="46"/>
      <c r="AQ58" s="46"/>
      <c r="AR58" s="46"/>
      <c r="AS58" s="46"/>
    </row>
    <row r="59" ht="18" customHeight="1">
      <c r="A59" s="149">
        <v>1987</v>
      </c>
      <c r="B59" s="150">
        <v>4</v>
      </c>
      <c r="C59" s="150">
        <v>23</v>
      </c>
      <c r="D59" t="s" s="151">
        <v>28</v>
      </c>
      <c r="E59" t="s" s="151">
        <v>27</v>
      </c>
      <c r="F59" t="s" s="151">
        <v>919</v>
      </c>
      <c r="G59" s="152">
        <v>59</v>
      </c>
      <c r="H59" s="153">
        <v>6</v>
      </c>
      <c r="I59" s="153">
        <v>6</v>
      </c>
      <c r="J59" s="153">
        <v>14</v>
      </c>
      <c r="K59" s="46"/>
      <c r="L59" s="46"/>
      <c r="M59" s="46"/>
      <c r="N59" s="46"/>
      <c r="O59" s="46"/>
      <c r="P59" s="46"/>
      <c r="Q59" s="46"/>
      <c r="R59" s="153">
        <v>6</v>
      </c>
      <c r="S59" s="154">
        <v>1</v>
      </c>
      <c r="T59" s="152">
        <v>1</v>
      </c>
      <c r="U59" s="155"/>
      <c r="V59" s="153">
        <v>1</v>
      </c>
      <c r="W59" s="152">
        <v>0</v>
      </c>
      <c r="X59" s="152">
        <v>0</v>
      </c>
      <c r="Y59" s="152">
        <f>IF(L59=1,IF(M59=1,IF(V59=1,1,0),0),0)</f>
        <v>0</v>
      </c>
      <c r="Z59" s="154">
        <v>0</v>
      </c>
      <c r="AA59" s="46"/>
      <c r="AB59" s="46"/>
      <c r="AC59" s="46"/>
      <c r="AD59" s="46"/>
      <c r="AE59" s="46"/>
      <c r="AF59" s="46"/>
      <c r="AG59" s="46"/>
      <c r="AH59" t="s" s="158">
        <v>870</v>
      </c>
      <c r="AI59" t="s" s="169">
        <v>920</v>
      </c>
      <c r="AJ59" s="62"/>
      <c r="AK59" s="46"/>
      <c r="AL59" s="46"/>
      <c r="AM59" s="152">
        <v>1</v>
      </c>
      <c r="AN59" s="152"/>
      <c r="AO59" t="s" s="156">
        <v>921</v>
      </c>
      <c r="AP59" s="46"/>
      <c r="AQ59" s="46"/>
      <c r="AR59" s="46"/>
      <c r="AS59" s="46"/>
    </row>
    <row r="60" ht="18" customHeight="1">
      <c r="A60" s="149">
        <v>1986</v>
      </c>
      <c r="B60" s="150">
        <v>8</v>
      </c>
      <c r="C60" s="150">
        <v>20</v>
      </c>
      <c r="D60" t="s" s="151">
        <v>15</v>
      </c>
      <c r="E60" t="s" s="151">
        <v>14</v>
      </c>
      <c r="F60" t="s" s="151">
        <v>922</v>
      </c>
      <c r="G60" s="152">
        <v>44</v>
      </c>
      <c r="H60" s="153">
        <v>14</v>
      </c>
      <c r="I60" s="153">
        <v>14</v>
      </c>
      <c r="J60" s="153">
        <v>6</v>
      </c>
      <c r="K60" s="46"/>
      <c r="L60" s="46"/>
      <c r="M60" s="46"/>
      <c r="N60" s="46"/>
      <c r="O60" s="46"/>
      <c r="P60" s="46"/>
      <c r="Q60" s="46"/>
      <c r="R60" s="153">
        <v>14</v>
      </c>
      <c r="S60" s="154">
        <v>1</v>
      </c>
      <c r="T60" s="152">
        <v>0</v>
      </c>
      <c r="U60" s="155"/>
      <c r="V60" s="153">
        <v>0</v>
      </c>
      <c r="W60" s="152">
        <f>IF(L60=1,IF(M60=1,1,0),0)</f>
        <v>0</v>
      </c>
      <c r="X60" s="152">
        <f>IF(L60=1,IF(V60=1,1,0),0)</f>
        <v>0</v>
      </c>
      <c r="Y60" s="152">
        <f>IF(L60=1,IF(M60=1,IF(V60=1,1,0),0),0)</f>
        <v>0</v>
      </c>
      <c r="Z60" s="154">
        <v>0</v>
      </c>
      <c r="AA60" s="46"/>
      <c r="AB60" s="46"/>
      <c r="AC60" s="46"/>
      <c r="AD60" s="46"/>
      <c r="AE60" s="46"/>
      <c r="AF60" s="46"/>
      <c r="AG60" s="46"/>
      <c r="AH60" t="s" s="158">
        <v>729</v>
      </c>
      <c r="AI60" t="s" s="169">
        <v>923</v>
      </c>
      <c r="AJ60" s="62"/>
      <c r="AK60" s="46"/>
      <c r="AL60" s="46"/>
      <c r="AM60" s="152">
        <v>0</v>
      </c>
      <c r="AN60" s="152"/>
      <c r="AO60" t="s" s="156">
        <v>924</v>
      </c>
      <c r="AP60" s="46"/>
      <c r="AQ60" s="46"/>
      <c r="AR60" s="46"/>
      <c r="AS60" s="46"/>
    </row>
    <row r="61" ht="14" customHeight="1">
      <c r="A61" s="41">
        <v>1984</v>
      </c>
      <c r="B61" s="41">
        <v>7</v>
      </c>
      <c r="C61" s="41">
        <v>18</v>
      </c>
      <c r="D61" t="s" s="6">
        <v>20</v>
      </c>
      <c r="E61" t="s" s="6">
        <v>925</v>
      </c>
      <c r="F61" t="s" s="6">
        <v>926</v>
      </c>
      <c r="G61" s="45">
        <v>41</v>
      </c>
      <c r="H61" s="45">
        <v>21</v>
      </c>
      <c r="I61" s="45">
        <v>21</v>
      </c>
      <c r="J61" s="45">
        <v>19</v>
      </c>
      <c r="K61" s="8"/>
      <c r="L61" s="8"/>
      <c r="M61" s="8"/>
      <c r="N61" s="8"/>
      <c r="O61" s="8"/>
      <c r="P61" s="8"/>
      <c r="Q61" s="8"/>
      <c r="R61" s="45">
        <v>21</v>
      </c>
      <c r="S61" s="175">
        <v>1</v>
      </c>
      <c r="T61" s="45">
        <v>1</v>
      </c>
      <c r="U61" s="176">
        <v>1</v>
      </c>
      <c r="V61" s="45">
        <v>0</v>
      </c>
      <c r="W61" s="45">
        <f>IF(L61=1,IF(M61=1,1,0),0)</f>
        <v>0</v>
      </c>
      <c r="X61" s="45">
        <f>IF(L61=1,IF(V61=1,1,0),0)</f>
        <v>0</v>
      </c>
      <c r="Y61" s="45">
        <f>IF(L61=1,IF(M61=1,IF(V61=1,1,0),0),0)</f>
        <v>0</v>
      </c>
      <c r="Z61" s="175">
        <v>0</v>
      </c>
      <c r="AA61" s="8"/>
      <c r="AB61" s="8"/>
      <c r="AC61" s="8"/>
      <c r="AD61" s="8"/>
      <c r="AE61" s="8"/>
      <c r="AF61" s="8"/>
      <c r="AG61" s="8"/>
      <c r="AH61" t="s" s="60">
        <v>870</v>
      </c>
      <c r="AI61" t="s" s="177">
        <v>927</v>
      </c>
      <c r="AJ61" s="178"/>
      <c r="AK61" s="8"/>
      <c r="AL61" s="8"/>
      <c r="AM61" s="45">
        <v>1</v>
      </c>
      <c r="AN61" s="45">
        <v>1</v>
      </c>
      <c r="AO61" t="s" s="6">
        <v>928</v>
      </c>
      <c r="AP61" s="8"/>
      <c r="AQ61" s="8"/>
      <c r="AR61" s="8"/>
      <c r="AS61" s="8"/>
    </row>
    <row r="62" ht="14" customHeight="1">
      <c r="A62" s="41">
        <v>1984</v>
      </c>
      <c r="B62" s="140">
        <v>6</v>
      </c>
      <c r="C62" s="140">
        <v>29</v>
      </c>
      <c r="D62" t="s" s="50">
        <v>70</v>
      </c>
      <c r="E62" t="s" s="50">
        <v>434</v>
      </c>
      <c r="F62" t="s" s="50">
        <v>929</v>
      </c>
      <c r="G62" s="59">
        <v>39</v>
      </c>
      <c r="H62" s="45">
        <v>6</v>
      </c>
      <c r="I62" s="45">
        <v>6</v>
      </c>
      <c r="J62" s="45">
        <v>1</v>
      </c>
      <c r="K62" s="46"/>
      <c r="L62" s="46"/>
      <c r="M62" s="46"/>
      <c r="N62" s="46"/>
      <c r="O62" s="46"/>
      <c r="P62" s="46"/>
      <c r="Q62" s="46"/>
      <c r="R62" s="45">
        <v>6</v>
      </c>
      <c r="S62" s="47">
        <v>1</v>
      </c>
      <c r="T62" s="59">
        <v>0</v>
      </c>
      <c r="U62" s="179"/>
      <c r="V62" s="45">
        <v>0</v>
      </c>
      <c r="W62" s="59">
        <f>IF(L62=1,IF(M62=1,1,0),0)</f>
        <v>0</v>
      </c>
      <c r="X62" s="59">
        <f>IF(L62=1,IF(V62=1,1,0),0)</f>
        <v>0</v>
      </c>
      <c r="Y62" s="59">
        <f>IF(L62=1,IF(M62=1,IF(V62=1,1,0),0),0)</f>
        <v>0</v>
      </c>
      <c r="Z62" s="47">
        <v>0</v>
      </c>
      <c r="AA62" s="46"/>
      <c r="AB62" s="46"/>
      <c r="AC62" s="46"/>
      <c r="AD62" s="46"/>
      <c r="AE62" s="46"/>
      <c r="AF62" s="46"/>
      <c r="AG62" s="46"/>
      <c r="AH62" t="s" s="60">
        <v>870</v>
      </c>
      <c r="AI62" t="s" s="177">
        <v>930</v>
      </c>
      <c r="AJ62" s="62"/>
      <c r="AK62" s="46"/>
      <c r="AL62" s="46"/>
      <c r="AM62" s="59">
        <v>0</v>
      </c>
      <c r="AN62" s="59"/>
      <c r="AO62" t="s" s="6">
        <v>664</v>
      </c>
      <c r="AP62" s="46"/>
      <c r="AQ62" s="46"/>
      <c r="AR62" s="46"/>
      <c r="AS62" s="46"/>
    </row>
    <row r="63" ht="17" customHeight="1">
      <c r="A63" s="41"/>
      <c r="B63" s="42"/>
      <c r="C63" s="42"/>
      <c r="D63" s="46"/>
      <c r="E63" s="46"/>
      <c r="F63" s="46"/>
      <c r="G63" s="44"/>
      <c r="H63" s="45"/>
      <c r="I63" s="45"/>
      <c r="J63" s="45"/>
      <c r="K63" s="46"/>
      <c r="L63" s="46"/>
      <c r="M63" s="46"/>
      <c r="N63" s="46"/>
      <c r="O63" s="46"/>
      <c r="P63" s="46"/>
      <c r="Q63" s="46"/>
      <c r="R63" s="45"/>
      <c r="S63" s="47"/>
      <c r="T63" s="59"/>
      <c r="U63" s="130"/>
      <c r="V63" s="45"/>
      <c r="W63" s="44"/>
      <c r="X63" s="44"/>
      <c r="Y63" s="44"/>
      <c r="Z63" s="47"/>
      <c r="AA63" s="46"/>
      <c r="AB63" s="46"/>
      <c r="AC63" s="46"/>
      <c r="AD63" s="46"/>
      <c r="AE63" s="46"/>
      <c r="AF63" s="46"/>
      <c r="AG63" s="46"/>
      <c r="AH63" s="180"/>
      <c r="AI63" s="181"/>
      <c r="AJ63" s="62"/>
      <c r="AK63" s="46"/>
      <c r="AL63" s="46"/>
      <c r="AM63" s="59"/>
      <c r="AN63" s="44"/>
      <c r="AO63" s="8"/>
      <c r="AP63" s="46"/>
      <c r="AQ63" s="46"/>
      <c r="AR63" s="46"/>
      <c r="AS63" s="46"/>
    </row>
    <row r="64" ht="17" customHeight="1">
      <c r="A64" s="41"/>
      <c r="B64" s="42"/>
      <c r="C64" s="42"/>
      <c r="D64" s="46"/>
      <c r="E64" s="46"/>
      <c r="F64" s="46"/>
      <c r="G64" s="44"/>
      <c r="H64" s="45"/>
      <c r="I64" s="45"/>
      <c r="J64" s="45"/>
      <c r="K64" s="46"/>
      <c r="L64" s="46"/>
      <c r="M64" s="46"/>
      <c r="N64" s="46"/>
      <c r="O64" s="46"/>
      <c r="P64" s="46"/>
      <c r="Q64" s="46"/>
      <c r="R64" s="45"/>
      <c r="S64" s="47"/>
      <c r="T64" s="59"/>
      <c r="U64" s="130"/>
      <c r="V64" s="45"/>
      <c r="W64" s="44"/>
      <c r="X64" s="44"/>
      <c r="Y64" s="44"/>
      <c r="Z64" s="47"/>
      <c r="AA64" s="46"/>
      <c r="AB64" s="46"/>
      <c r="AC64" s="46"/>
      <c r="AD64" s="46"/>
      <c r="AE64" s="46"/>
      <c r="AF64" s="46"/>
      <c r="AG64" s="46"/>
      <c r="AH64" s="180"/>
      <c r="AI64" s="181"/>
      <c r="AJ64" s="62"/>
      <c r="AK64" s="46"/>
      <c r="AL64" s="46"/>
      <c r="AM64" s="59"/>
      <c r="AN64" s="44"/>
      <c r="AO64" s="8"/>
      <c r="AP64" s="46"/>
      <c r="AQ64" s="46"/>
      <c r="AR64" s="46"/>
      <c r="AS64" s="46"/>
    </row>
    <row r="65" ht="17" customHeight="1">
      <c r="A65" s="41"/>
      <c r="B65" s="42"/>
      <c r="C65" s="42"/>
      <c r="D65" s="46"/>
      <c r="E65" s="46"/>
      <c r="F65" s="46"/>
      <c r="G65" s="44"/>
      <c r="H65" s="45"/>
      <c r="I65" s="45"/>
      <c r="J65" s="45"/>
      <c r="K65" s="46"/>
      <c r="L65" s="46"/>
      <c r="M65" s="46"/>
      <c r="N65" s="46"/>
      <c r="O65" s="46"/>
      <c r="P65" s="46"/>
      <c r="Q65" s="46"/>
      <c r="R65" s="45"/>
      <c r="S65" s="47"/>
      <c r="T65" s="59"/>
      <c r="U65" s="130"/>
      <c r="V65" s="45"/>
      <c r="W65" s="44"/>
      <c r="X65" s="44"/>
      <c r="Y65" s="44"/>
      <c r="Z65" s="47"/>
      <c r="AA65" s="46"/>
      <c r="AB65" s="46"/>
      <c r="AC65" s="46"/>
      <c r="AD65" s="46"/>
      <c r="AE65" s="46"/>
      <c r="AF65" s="46"/>
      <c r="AG65" s="46"/>
      <c r="AH65" s="180"/>
      <c r="AI65" s="181"/>
      <c r="AJ65" s="62"/>
      <c r="AK65" s="46"/>
      <c r="AL65" s="46"/>
      <c r="AM65" s="59"/>
      <c r="AN65" s="44"/>
      <c r="AO65" s="8"/>
      <c r="AP65" s="46"/>
      <c r="AQ65" s="46"/>
      <c r="AR65" s="46"/>
      <c r="AS65" s="46"/>
    </row>
    <row r="66" ht="17" customHeight="1">
      <c r="A66" s="46"/>
      <c r="B66" s="46"/>
      <c r="C66" s="46"/>
      <c r="D66" s="46"/>
      <c r="E66" s="46"/>
      <c r="F66" s="46"/>
      <c r="G66" s="46"/>
      <c r="H66" s="46"/>
      <c r="I66" s="46"/>
      <c r="J66" s="46"/>
      <c r="K66" s="46"/>
      <c r="L66" s="46"/>
      <c r="M66" s="46"/>
      <c r="N66" s="46"/>
      <c r="O66" s="46"/>
      <c r="P66" s="46"/>
      <c r="Q66" s="46"/>
      <c r="R66" s="46"/>
      <c r="S66" s="46"/>
      <c r="T66" s="46"/>
      <c r="U66" s="135"/>
      <c r="V66" s="46"/>
      <c r="W66" s="46"/>
      <c r="X66" s="46"/>
      <c r="Y66" s="46"/>
      <c r="Z66" s="46"/>
      <c r="AA66" s="46"/>
      <c r="AB66" s="46"/>
      <c r="AC66" s="46"/>
      <c r="AD66" s="46"/>
      <c r="AE66" s="46"/>
      <c r="AF66" s="46"/>
      <c r="AG66" s="46"/>
      <c r="AH66" s="46"/>
      <c r="AI66" s="83"/>
      <c r="AJ66" s="46"/>
      <c r="AK66" s="46"/>
      <c r="AL66" s="46"/>
      <c r="AM66" s="46"/>
      <c r="AN66" s="46"/>
      <c r="AO66" s="46"/>
      <c r="AP66" s="46"/>
      <c r="AQ66" s="46"/>
      <c r="AR66" s="46"/>
      <c r="AS66" s="46"/>
    </row>
    <row r="67" ht="17" customHeight="1">
      <c r="A67" s="46"/>
      <c r="B67" s="46"/>
      <c r="C67" s="46"/>
      <c r="D67" s="46"/>
      <c r="E67" s="46"/>
      <c r="F67" s="46"/>
      <c r="G67" s="46"/>
      <c r="H67" s="46"/>
      <c r="I67" s="46"/>
      <c r="J67" s="46"/>
      <c r="K67" s="46"/>
      <c r="L67" s="46"/>
      <c r="M67" s="46"/>
      <c r="N67" s="46"/>
      <c r="O67" s="46"/>
      <c r="P67" s="46"/>
      <c r="Q67" s="46"/>
      <c r="R67" s="46"/>
      <c r="S67" s="46"/>
      <c r="T67" s="46"/>
      <c r="U67" s="135"/>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row>
    <row r="68" ht="17" customHeight="1">
      <c r="A68" t="s" s="43">
        <v>1668</v>
      </c>
      <c r="B68" s="46"/>
      <c r="C68" s="46"/>
      <c r="D68" s="46"/>
      <c r="E68" s="46"/>
      <c r="F68" s="46"/>
      <c r="G68" s="46"/>
      <c r="H68" s="46"/>
      <c r="I68" s="46"/>
      <c r="J68" s="46"/>
      <c r="K68" s="46"/>
      <c r="L68" s="46"/>
      <c r="M68" s="46"/>
      <c r="N68" s="46"/>
      <c r="O68" s="46"/>
      <c r="P68" s="46"/>
      <c r="Q68" s="46"/>
      <c r="R68" s="46"/>
      <c r="S68" s="46"/>
      <c r="T68" s="46"/>
      <c r="U68" s="135"/>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row>
    <row r="69" ht="17" customHeight="1">
      <c r="A69" s="41">
        <v>1993</v>
      </c>
      <c r="B69" s="42">
        <v>12</v>
      </c>
      <c r="C69" s="42">
        <v>14</v>
      </c>
      <c r="D69" t="s" s="43">
        <v>100</v>
      </c>
      <c r="E69" t="s" s="43">
        <v>284</v>
      </c>
      <c r="F69" t="s" s="43">
        <v>867</v>
      </c>
      <c r="G69" s="44">
        <v>19</v>
      </c>
      <c r="H69" s="45">
        <v>4</v>
      </c>
      <c r="I69" s="45">
        <v>4</v>
      </c>
      <c r="J69" s="45">
        <v>1</v>
      </c>
      <c r="K69" s="49"/>
      <c r="L69" s="49"/>
      <c r="M69" s="49"/>
      <c r="N69" s="49"/>
      <c r="O69" s="49"/>
      <c r="P69" s="49"/>
      <c r="Q69" s="49"/>
      <c r="R69" s="45">
        <v>4</v>
      </c>
      <c r="S69" s="47">
        <v>1</v>
      </c>
      <c r="T69" s="45">
        <v>0</v>
      </c>
      <c r="U69" s="130"/>
      <c r="V69" s="45">
        <v>0</v>
      </c>
      <c r="W69" s="44">
        <f>IF(L69=1,IF(M69=1,1,0),0)</f>
        <v>0</v>
      </c>
      <c r="X69" s="44">
        <f>IF(L69=1,IF(V69=1,1,0),0)</f>
        <v>0</v>
      </c>
      <c r="Y69" s="44">
        <f>IF(L69=1,IF(M69=1,IF(V69=1,1,0),0),0)</f>
        <v>0</v>
      </c>
      <c r="Z69" s="47">
        <v>0</v>
      </c>
      <c r="AA69" s="49"/>
      <c r="AB69" s="49"/>
      <c r="AC69" s="49"/>
      <c r="AD69" s="49"/>
      <c r="AE69" s="49"/>
      <c r="AF69" s="49"/>
      <c r="AG69" s="49"/>
      <c r="AH69" t="s" s="6">
        <v>729</v>
      </c>
      <c r="AI69" t="s" s="58">
        <v>868</v>
      </c>
      <c r="AJ69" s="49"/>
      <c r="AK69" s="49"/>
      <c r="AL69" s="49"/>
      <c r="AM69" s="45">
        <v>0</v>
      </c>
      <c r="AN69" s="44"/>
      <c r="AO69" t="s" s="6">
        <v>664</v>
      </c>
      <c r="AP69" s="49"/>
      <c r="AQ69" s="49"/>
      <c r="AR69" s="49"/>
      <c r="AS69" s="49"/>
    </row>
    <row r="70" ht="17" customHeight="1">
      <c r="A70" s="41">
        <v>1993</v>
      </c>
      <c r="B70" s="42">
        <v>12</v>
      </c>
      <c r="C70" s="42">
        <v>7</v>
      </c>
      <c r="D70" t="s" s="43">
        <v>92</v>
      </c>
      <c r="E70" t="s" s="43">
        <v>91</v>
      </c>
      <c r="F70" t="s" s="43">
        <v>869</v>
      </c>
      <c r="G70" s="44">
        <v>35</v>
      </c>
      <c r="H70" s="45">
        <v>6</v>
      </c>
      <c r="I70" s="45">
        <v>6</v>
      </c>
      <c r="J70" s="45">
        <v>19</v>
      </c>
      <c r="K70" s="46"/>
      <c r="L70" s="46"/>
      <c r="M70" s="46"/>
      <c r="N70" s="46"/>
      <c r="O70" s="46"/>
      <c r="P70" s="46"/>
      <c r="Q70" s="46"/>
      <c r="R70" s="45">
        <v>6</v>
      </c>
      <c r="S70" s="47">
        <v>1</v>
      </c>
      <c r="T70" s="59">
        <v>0</v>
      </c>
      <c r="U70" s="130"/>
      <c r="V70" s="45">
        <v>0</v>
      </c>
      <c r="W70" s="44">
        <f>IF(L70=1,IF(M70=1,1,0),0)</f>
        <v>0</v>
      </c>
      <c r="X70" s="44">
        <f>IF(L70=1,IF(V70=1,1,0),0)</f>
        <v>0</v>
      </c>
      <c r="Y70" s="44">
        <f>IF(L70=1,IF(M70=1,IF(V70=1,1,0),0),0)</f>
        <v>0</v>
      </c>
      <c r="Z70" s="47">
        <v>0</v>
      </c>
      <c r="AA70" s="46"/>
      <c r="AB70" s="46"/>
      <c r="AC70" s="46"/>
      <c r="AD70" s="46"/>
      <c r="AE70" s="46"/>
      <c r="AF70" s="46"/>
      <c r="AG70" s="46"/>
      <c r="AH70" t="s" s="60">
        <v>870</v>
      </c>
      <c r="AI70" t="s" s="61">
        <v>871</v>
      </c>
      <c r="AJ70" s="62"/>
      <c r="AK70" s="46"/>
      <c r="AL70" s="46"/>
      <c r="AM70" s="59">
        <v>0</v>
      </c>
      <c r="AN70" s="44"/>
      <c r="AO70" t="s" s="6">
        <v>664</v>
      </c>
      <c r="AP70" s="46"/>
      <c r="AQ70" s="46"/>
      <c r="AR70" s="46"/>
      <c r="AS70" s="46"/>
    </row>
    <row r="71" ht="17" customHeight="1">
      <c r="A71" s="41">
        <v>1993</v>
      </c>
      <c r="B71" s="42">
        <v>8</v>
      </c>
      <c r="C71" s="42">
        <v>6</v>
      </c>
      <c r="D71" t="s" s="43">
        <v>656</v>
      </c>
      <c r="E71" t="s" s="43">
        <v>872</v>
      </c>
      <c r="F71" t="s" s="43">
        <v>873</v>
      </c>
      <c r="G71" s="44">
        <v>22</v>
      </c>
      <c r="H71" s="45">
        <v>4</v>
      </c>
      <c r="I71" s="45">
        <v>4</v>
      </c>
      <c r="J71" s="45">
        <v>8</v>
      </c>
      <c r="K71" s="46"/>
      <c r="L71" s="46"/>
      <c r="M71" s="46"/>
      <c r="N71" s="46"/>
      <c r="O71" s="46"/>
      <c r="P71" s="46"/>
      <c r="Q71" s="46"/>
      <c r="R71" s="45">
        <v>4</v>
      </c>
      <c r="S71" s="47">
        <v>0</v>
      </c>
      <c r="T71" s="59">
        <v>0</v>
      </c>
      <c r="U71" s="130"/>
      <c r="V71" s="45">
        <v>1</v>
      </c>
      <c r="W71" s="44">
        <f>IF(L71=1,IF(M71=1,1,0),0)</f>
        <v>0</v>
      </c>
      <c r="X71" s="44">
        <f>IF(L71=1,IF(V71=1,1,0),0)</f>
        <v>0</v>
      </c>
      <c r="Y71" s="44">
        <f>IF(L71=1,IF(M71=1,IF(V71=1,1,0),0),0)</f>
        <v>0</v>
      </c>
      <c r="Z71" s="47">
        <v>0</v>
      </c>
      <c r="AA71" s="46"/>
      <c r="AB71" s="46"/>
      <c r="AC71" s="46"/>
      <c r="AD71" s="46"/>
      <c r="AE71" s="46"/>
      <c r="AF71" s="46"/>
      <c r="AG71" s="46"/>
      <c r="AH71" t="s" s="60">
        <v>870</v>
      </c>
      <c r="AI71" t="s" s="61">
        <v>874</v>
      </c>
      <c r="AJ71" s="62"/>
      <c r="AK71" s="46"/>
      <c r="AL71" s="46"/>
      <c r="AM71" s="59">
        <v>0</v>
      </c>
      <c r="AN71" s="44"/>
      <c r="AO71" t="s" s="6">
        <v>875</v>
      </c>
      <c r="AP71" s="46"/>
      <c r="AQ71" s="46"/>
      <c r="AR71" s="46"/>
      <c r="AS71" s="46"/>
    </row>
    <row r="72" ht="16.6" customHeight="1">
      <c r="A72" s="63">
        <v>1993</v>
      </c>
      <c r="B72" s="64">
        <v>7</v>
      </c>
      <c r="C72" s="64">
        <v>1</v>
      </c>
      <c r="D72" t="s" s="65">
        <v>20</v>
      </c>
      <c r="E72" t="s" s="65">
        <v>87</v>
      </c>
      <c r="F72" t="s" s="65">
        <v>876</v>
      </c>
      <c r="G72" s="66">
        <v>55</v>
      </c>
      <c r="H72" s="67">
        <v>8</v>
      </c>
      <c r="I72" s="67">
        <v>8</v>
      </c>
      <c r="J72" s="67">
        <v>6</v>
      </c>
      <c r="K72" s="68"/>
      <c r="L72" s="68"/>
      <c r="M72" s="68"/>
      <c r="N72" s="68"/>
      <c r="O72" s="68"/>
      <c r="P72" s="68"/>
      <c r="Q72" s="68"/>
      <c r="R72" s="67">
        <v>8</v>
      </c>
      <c r="S72" s="69">
        <v>0</v>
      </c>
      <c r="T72" s="67">
        <v>0</v>
      </c>
      <c r="U72" s="182">
        <v>1</v>
      </c>
      <c r="V72" s="67">
        <v>0</v>
      </c>
      <c r="W72" s="66">
        <f>IF(L72=1,IF(M72=1,1,0),0)</f>
        <v>0</v>
      </c>
      <c r="X72" s="66">
        <f>IF(L72=1,IF(V72=1,1,0),0)</f>
        <v>0</v>
      </c>
      <c r="Y72" s="66">
        <f>IF(L72=1,IF(M72=1,IF(V72=1,1,0),0),0)</f>
        <v>0</v>
      </c>
      <c r="Z72" s="69">
        <v>0</v>
      </c>
      <c r="AA72" s="68"/>
      <c r="AB72" s="68"/>
      <c r="AC72" s="68"/>
      <c r="AD72" s="68"/>
      <c r="AE72" s="68"/>
      <c r="AF72" s="68"/>
      <c r="AG72" s="68"/>
      <c r="AH72" t="s" s="70">
        <v>870</v>
      </c>
      <c r="AI72" t="s" s="61">
        <v>877</v>
      </c>
      <c r="AJ72" s="71"/>
      <c r="AK72" s="68"/>
      <c r="AL72" s="68"/>
      <c r="AM72" s="67">
        <v>0</v>
      </c>
      <c r="AN72" s="66">
        <v>1</v>
      </c>
      <c r="AO72" t="s" s="48">
        <v>878</v>
      </c>
      <c r="AP72" s="68"/>
      <c r="AQ72" s="68"/>
      <c r="AR72" s="68"/>
      <c r="AS72" s="68"/>
    </row>
    <row r="73" ht="17" customHeight="1">
      <c r="A73" s="41">
        <v>1992</v>
      </c>
      <c r="B73" s="42">
        <v>10</v>
      </c>
      <c r="C73" s="42">
        <v>15</v>
      </c>
      <c r="D73" t="s" s="43">
        <v>92</v>
      </c>
      <c r="E73" t="s" s="43">
        <v>879</v>
      </c>
      <c r="F73" t="s" s="43">
        <v>880</v>
      </c>
      <c r="G73" s="44">
        <v>50</v>
      </c>
      <c r="H73" s="45">
        <v>4</v>
      </c>
      <c r="I73" s="45">
        <v>4</v>
      </c>
      <c r="J73" s="45">
        <v>0</v>
      </c>
      <c r="K73" s="46"/>
      <c r="L73" s="46"/>
      <c r="M73" s="46"/>
      <c r="N73" s="46"/>
      <c r="O73" s="46"/>
      <c r="P73" s="46"/>
      <c r="Q73" s="46"/>
      <c r="R73" s="45">
        <v>4</v>
      </c>
      <c r="S73" s="47">
        <v>1</v>
      </c>
      <c r="T73" s="59">
        <v>0</v>
      </c>
      <c r="U73" s="130"/>
      <c r="V73" s="45">
        <v>0</v>
      </c>
      <c r="W73" s="44">
        <f>IF(L73=1,IF(M73=1,1,0),0)</f>
        <v>0</v>
      </c>
      <c r="X73" s="44">
        <f>IF(L73=1,IF(V73=1,1,0),0)</f>
        <v>0</v>
      </c>
      <c r="Y73" s="44">
        <f>IF(L73=1,IF(M73=1,IF(V73=1,1,0),0),0)</f>
        <v>0</v>
      </c>
      <c r="Z73" s="47">
        <v>0</v>
      </c>
      <c r="AA73" s="46"/>
      <c r="AB73" s="46"/>
      <c r="AC73" s="46"/>
      <c r="AD73" s="46"/>
      <c r="AE73" s="46"/>
      <c r="AF73" s="46"/>
      <c r="AG73" s="46"/>
      <c r="AH73" t="s" s="60">
        <v>870</v>
      </c>
      <c r="AI73" t="s" s="61">
        <v>881</v>
      </c>
      <c r="AJ73" s="62"/>
      <c r="AK73" s="46"/>
      <c r="AL73" s="46"/>
      <c r="AM73" s="59">
        <v>0</v>
      </c>
      <c r="AN73" s="44"/>
      <c r="AO73" t="s" s="6">
        <v>664</v>
      </c>
      <c r="AP73" s="46"/>
      <c r="AQ73" s="46"/>
      <c r="AR73" s="46"/>
      <c r="AS73" s="46"/>
    </row>
    <row r="74" ht="17" customHeight="1">
      <c r="A74" s="41">
        <v>1992</v>
      </c>
      <c r="B74" s="42">
        <v>5</v>
      </c>
      <c r="C74" s="42">
        <v>1</v>
      </c>
      <c r="D74" t="s" s="43">
        <v>20</v>
      </c>
      <c r="E74" t="s" s="43">
        <v>882</v>
      </c>
      <c r="F74" t="s" s="43">
        <v>883</v>
      </c>
      <c r="G74" s="44">
        <v>20</v>
      </c>
      <c r="H74" s="45">
        <v>4</v>
      </c>
      <c r="I74" s="45">
        <v>4</v>
      </c>
      <c r="J74" s="45">
        <v>10</v>
      </c>
      <c r="K74" s="46"/>
      <c r="L74" s="46"/>
      <c r="M74" s="46"/>
      <c r="N74" s="46"/>
      <c r="O74" s="46"/>
      <c r="P74" s="46"/>
      <c r="Q74" s="46"/>
      <c r="R74" s="45">
        <v>4</v>
      </c>
      <c r="S74" s="47">
        <v>0</v>
      </c>
      <c r="T74" s="59">
        <v>0</v>
      </c>
      <c r="U74" s="130"/>
      <c r="V74" s="45">
        <v>1</v>
      </c>
      <c r="W74" s="44">
        <f>IF(L74=1,IF(M74=1,1,0),0)</f>
        <v>0</v>
      </c>
      <c r="X74" s="44">
        <f>IF(L74=1,IF(V74=1,1,0),0)</f>
        <v>0</v>
      </c>
      <c r="Y74" s="44">
        <f>IF(L74=1,IF(M74=1,IF(V74=1,1,0),0),0)</f>
        <v>0</v>
      </c>
      <c r="Z74" s="47">
        <v>0</v>
      </c>
      <c r="AA74" s="46"/>
      <c r="AB74" s="46"/>
      <c r="AC74" s="46"/>
      <c r="AD74" s="46"/>
      <c r="AE74" s="46"/>
      <c r="AF74" s="46"/>
      <c r="AG74" s="46"/>
      <c r="AH74" t="s" s="60">
        <v>690</v>
      </c>
      <c r="AI74" t="s" s="61">
        <v>884</v>
      </c>
      <c r="AJ74" s="62"/>
      <c r="AK74" s="46"/>
      <c r="AL74" s="46"/>
      <c r="AM74" s="59">
        <v>0</v>
      </c>
      <c r="AN74" s="44"/>
      <c r="AO74" t="s" s="6">
        <v>885</v>
      </c>
      <c r="AP74" s="46"/>
      <c r="AQ74" s="46"/>
      <c r="AR74" s="46"/>
      <c r="AS74" s="46"/>
    </row>
    <row r="75" ht="17" customHeight="1">
      <c r="A75" s="41">
        <v>1991</v>
      </c>
      <c r="B75" s="42">
        <v>11</v>
      </c>
      <c r="C75" s="42">
        <v>14</v>
      </c>
      <c r="D75" t="s" s="43">
        <v>23</v>
      </c>
      <c r="E75" t="s" s="43">
        <v>886</v>
      </c>
      <c r="F75" t="s" s="43">
        <v>887</v>
      </c>
      <c r="G75" s="44">
        <v>31</v>
      </c>
      <c r="H75" s="45">
        <v>4</v>
      </c>
      <c r="I75" s="45">
        <v>4</v>
      </c>
      <c r="J75" s="45">
        <v>5</v>
      </c>
      <c r="K75" s="46"/>
      <c r="L75" s="46"/>
      <c r="M75" s="46"/>
      <c r="N75" s="46"/>
      <c r="O75" s="46"/>
      <c r="P75" s="46"/>
      <c r="Q75" s="46"/>
      <c r="R75" s="45">
        <v>4</v>
      </c>
      <c r="S75" s="47">
        <v>0</v>
      </c>
      <c r="T75" s="59">
        <v>1</v>
      </c>
      <c r="U75" s="130">
        <v>0</v>
      </c>
      <c r="V75" s="45">
        <v>0</v>
      </c>
      <c r="W75" s="44">
        <f>IF(L75=1,IF(M75=1,1,0),0)</f>
        <v>0</v>
      </c>
      <c r="X75" s="44">
        <f>IF(L75=1,IF(V75=1,1,0),0)</f>
        <v>0</v>
      </c>
      <c r="Y75" s="44">
        <f>IF(L75=1,IF(M75=1,IF(V75=1,1,0),0),0)</f>
        <v>0</v>
      </c>
      <c r="Z75" s="47">
        <v>0</v>
      </c>
      <c r="AA75" s="46"/>
      <c r="AB75" s="46"/>
      <c r="AC75" s="46"/>
      <c r="AD75" s="46"/>
      <c r="AE75" s="46"/>
      <c r="AF75" s="46"/>
      <c r="AG75" s="46"/>
      <c r="AH75" t="s" s="60">
        <v>729</v>
      </c>
      <c r="AI75" t="s" s="61">
        <v>888</v>
      </c>
      <c r="AJ75" s="62"/>
      <c r="AK75" s="46"/>
      <c r="AL75" s="46"/>
      <c r="AM75" s="59">
        <v>1</v>
      </c>
      <c r="AN75" s="44">
        <v>0</v>
      </c>
      <c r="AO75" t="s" s="6">
        <v>889</v>
      </c>
      <c r="AP75" s="46"/>
      <c r="AQ75" s="46"/>
      <c r="AR75" s="46"/>
      <c r="AS75" s="46"/>
    </row>
    <row r="76" ht="17" customHeight="1">
      <c r="A76" s="41">
        <v>1991</v>
      </c>
      <c r="B76" s="42">
        <v>11</v>
      </c>
      <c r="C76" s="42">
        <v>1</v>
      </c>
      <c r="D76" t="s" s="43">
        <v>43</v>
      </c>
      <c r="E76" t="s" s="43">
        <v>890</v>
      </c>
      <c r="F76" t="s" s="43">
        <v>891</v>
      </c>
      <c r="G76" s="44">
        <v>28</v>
      </c>
      <c r="H76" s="45">
        <v>5</v>
      </c>
      <c r="I76" s="45">
        <v>5</v>
      </c>
      <c r="J76" s="45">
        <v>1</v>
      </c>
      <c r="K76" s="46"/>
      <c r="L76" s="46"/>
      <c r="M76" s="46"/>
      <c r="N76" s="46"/>
      <c r="O76" s="46"/>
      <c r="P76" s="46"/>
      <c r="Q76" s="46"/>
      <c r="R76" s="45">
        <v>5</v>
      </c>
      <c r="S76" s="47">
        <v>1</v>
      </c>
      <c r="T76" s="59">
        <v>0</v>
      </c>
      <c r="U76" s="130"/>
      <c r="V76" s="45">
        <v>0</v>
      </c>
      <c r="W76" s="44">
        <f>IF(L76=1,IF(M76=1,1,0),0)</f>
        <v>0</v>
      </c>
      <c r="X76" s="44">
        <f>IF(L76=1,IF(V76=1,1,0),0)</f>
        <v>0</v>
      </c>
      <c r="Y76" s="44">
        <f>IF(L76=1,IF(M76=1,IF(V76=1,1,0),0),0)</f>
        <v>0</v>
      </c>
      <c r="Z76" s="47">
        <v>0</v>
      </c>
      <c r="AA76" s="46"/>
      <c r="AB76" s="46"/>
      <c r="AC76" s="46"/>
      <c r="AD76" s="46"/>
      <c r="AE76" s="46"/>
      <c r="AF76" s="46"/>
      <c r="AG76" s="46"/>
      <c r="AH76" t="s" s="60">
        <v>690</v>
      </c>
      <c r="AI76" t="s" s="61">
        <v>892</v>
      </c>
      <c r="AJ76" s="62"/>
      <c r="AK76" s="46"/>
      <c r="AL76" s="46"/>
      <c r="AM76" s="59">
        <v>0</v>
      </c>
      <c r="AN76" s="44"/>
      <c r="AO76" t="s" s="6">
        <v>893</v>
      </c>
      <c r="AP76" s="46"/>
      <c r="AQ76" s="46"/>
      <c r="AR76" s="46"/>
      <c r="AS76" s="46"/>
    </row>
    <row r="77" ht="17" customHeight="1">
      <c r="A77" s="41">
        <v>1991</v>
      </c>
      <c r="B77" s="42">
        <v>10</v>
      </c>
      <c r="C77" s="42">
        <v>16</v>
      </c>
      <c r="D77" t="s" s="43">
        <v>70</v>
      </c>
      <c r="E77" t="s" s="43">
        <v>69</v>
      </c>
      <c r="F77" t="s" s="43">
        <v>894</v>
      </c>
      <c r="G77" s="44">
        <v>35</v>
      </c>
      <c r="H77" s="45">
        <v>23</v>
      </c>
      <c r="I77" s="45">
        <v>23</v>
      </c>
      <c r="J77" s="45">
        <v>20</v>
      </c>
      <c r="K77" s="46"/>
      <c r="L77" s="46"/>
      <c r="M77" s="46"/>
      <c r="N77" s="46"/>
      <c r="O77" s="46"/>
      <c r="P77" s="46"/>
      <c r="Q77" s="46"/>
      <c r="R77" s="45">
        <v>23</v>
      </c>
      <c r="S77" s="47">
        <v>1</v>
      </c>
      <c r="T77" s="59">
        <v>0</v>
      </c>
      <c r="U77" s="130"/>
      <c r="V77" s="45">
        <v>0</v>
      </c>
      <c r="W77" s="44">
        <f>IF(L77=1,IF(M77=1,1,0),0)</f>
        <v>0</v>
      </c>
      <c r="X77" s="44">
        <f>IF(L77=1,IF(V77=1,1,0),0)</f>
        <v>0</v>
      </c>
      <c r="Y77" s="44">
        <f>IF(L77=1,IF(M77=1,IF(V77=1,1,0),0),0)</f>
        <v>0</v>
      </c>
      <c r="Z77" s="47">
        <v>0</v>
      </c>
      <c r="AA77" s="46"/>
      <c r="AB77" s="46"/>
      <c r="AC77" s="46"/>
      <c r="AD77" s="46"/>
      <c r="AE77" s="46"/>
      <c r="AF77" s="46"/>
      <c r="AG77" s="46"/>
      <c r="AH77" t="s" s="60">
        <v>870</v>
      </c>
      <c r="AI77" t="s" s="61">
        <v>895</v>
      </c>
      <c r="AJ77" s="62"/>
      <c r="AK77" s="46"/>
      <c r="AL77" s="46"/>
      <c r="AM77" s="59">
        <v>0</v>
      </c>
      <c r="AN77" s="44"/>
      <c r="AO77" t="s" s="6">
        <v>896</v>
      </c>
      <c r="AP77" s="46"/>
      <c r="AQ77" s="46"/>
      <c r="AR77" s="46"/>
      <c r="AS77" s="46"/>
    </row>
    <row r="78" ht="17" customHeight="1">
      <c r="A78" s="41">
        <v>1991</v>
      </c>
      <c r="B78" s="42">
        <v>8</v>
      </c>
      <c r="C78" s="42">
        <v>9</v>
      </c>
      <c r="D78" t="s" s="43">
        <v>65</v>
      </c>
      <c r="E78" t="s" s="43">
        <v>64</v>
      </c>
      <c r="F78" t="s" s="43">
        <v>66</v>
      </c>
      <c r="G78" t="s" s="72">
        <v>897</v>
      </c>
      <c r="H78" s="45">
        <v>9</v>
      </c>
      <c r="I78" s="45">
        <v>9</v>
      </c>
      <c r="J78" s="45">
        <v>0</v>
      </c>
      <c r="K78" s="46"/>
      <c r="L78" s="46"/>
      <c r="M78" s="46"/>
      <c r="N78" s="46"/>
      <c r="O78" s="46"/>
      <c r="P78" s="46"/>
      <c r="Q78" s="46"/>
      <c r="R78" s="45">
        <v>9</v>
      </c>
      <c r="S78" s="47">
        <v>0</v>
      </c>
      <c r="T78" s="59">
        <v>1</v>
      </c>
      <c r="U78" s="130"/>
      <c r="V78" s="45">
        <v>1</v>
      </c>
      <c r="W78" s="44">
        <f>IF(L78=1,IF(M78=1,1,0),0)</f>
        <v>0</v>
      </c>
      <c r="X78" s="44">
        <f>IF(L78=1,IF(V78=1,1,0),0)</f>
        <v>0</v>
      </c>
      <c r="Y78" s="44">
        <f>IF(L78=1,IF(M78=1,IF(V78=1,1,0),0),0)</f>
        <v>0</v>
      </c>
      <c r="Z78" s="47">
        <v>0</v>
      </c>
      <c r="AA78" s="46"/>
      <c r="AB78" s="46"/>
      <c r="AC78" s="46"/>
      <c r="AD78" s="46"/>
      <c r="AE78" s="46"/>
      <c r="AF78" s="46"/>
      <c r="AG78" s="46"/>
      <c r="AH78" t="s" s="60">
        <v>898</v>
      </c>
      <c r="AI78" t="s" s="61">
        <v>899</v>
      </c>
      <c r="AJ78" s="62"/>
      <c r="AK78" s="46"/>
      <c r="AL78" s="46"/>
      <c r="AM78" s="59">
        <v>1</v>
      </c>
      <c r="AN78" s="44"/>
      <c r="AO78" t="s" s="43">
        <v>900</v>
      </c>
      <c r="AP78" s="46"/>
      <c r="AQ78" s="46"/>
      <c r="AR78" s="46"/>
      <c r="AS78" s="46"/>
    </row>
    <row r="79" ht="17" customHeight="1">
      <c r="A79" s="41">
        <v>1990</v>
      </c>
      <c r="B79" s="42">
        <v>6</v>
      </c>
      <c r="C79" s="42">
        <v>18</v>
      </c>
      <c r="D79" t="s" s="43">
        <v>28</v>
      </c>
      <c r="E79" t="s" s="43">
        <v>55</v>
      </c>
      <c r="F79" t="s" s="43">
        <v>901</v>
      </c>
      <c r="G79" s="44">
        <v>42</v>
      </c>
      <c r="H79" s="45">
        <v>9</v>
      </c>
      <c r="I79" s="45">
        <v>9</v>
      </c>
      <c r="J79" s="45">
        <v>4</v>
      </c>
      <c r="K79" s="46"/>
      <c r="L79" s="46"/>
      <c r="M79" s="46"/>
      <c r="N79" s="46"/>
      <c r="O79" s="46"/>
      <c r="P79" s="46"/>
      <c r="Q79" s="46"/>
      <c r="R79" s="45">
        <v>9</v>
      </c>
      <c r="S79" s="47">
        <v>1</v>
      </c>
      <c r="T79" s="59">
        <v>1</v>
      </c>
      <c r="U79" s="130"/>
      <c r="V79" s="45">
        <v>0</v>
      </c>
      <c r="W79" s="44">
        <f>IF(L79=1,IF(M79=1,1,0),0)</f>
        <v>0</v>
      </c>
      <c r="X79" s="44">
        <f>IF(L79=1,IF(V79=1,1,0),0)</f>
        <v>0</v>
      </c>
      <c r="Y79" s="44">
        <f>IF(L79=1,IF(M79=1,IF(V79=1,1,0),0),0)</f>
        <v>0</v>
      </c>
      <c r="Z79" s="47">
        <v>0</v>
      </c>
      <c r="AA79" s="46"/>
      <c r="AB79" s="46"/>
      <c r="AC79" s="46"/>
      <c r="AD79" s="46"/>
      <c r="AE79" s="46"/>
      <c r="AF79" s="46"/>
      <c r="AG79" s="46"/>
      <c r="AH79" t="s" s="60">
        <v>870</v>
      </c>
      <c r="AI79" t="s" s="61">
        <v>902</v>
      </c>
      <c r="AJ79" s="62"/>
      <c r="AK79" s="46"/>
      <c r="AL79" s="46"/>
      <c r="AM79" s="59">
        <v>1</v>
      </c>
      <c r="AN79" s="44"/>
      <c r="AO79" t="s" s="6">
        <v>903</v>
      </c>
      <c r="AP79" s="46"/>
      <c r="AQ79" s="46"/>
      <c r="AR79" s="46"/>
      <c r="AS79" s="46"/>
    </row>
    <row r="80" ht="16.6" customHeight="1">
      <c r="A80" s="63">
        <v>1989</v>
      </c>
      <c r="B80" s="64">
        <v>9</v>
      </c>
      <c r="C80" s="64">
        <v>14</v>
      </c>
      <c r="D80" t="s" s="65">
        <v>51</v>
      </c>
      <c r="E80" t="s" s="65">
        <v>904</v>
      </c>
      <c r="F80" t="s" s="65">
        <v>905</v>
      </c>
      <c r="G80" s="66">
        <v>47</v>
      </c>
      <c r="H80" s="67">
        <v>8</v>
      </c>
      <c r="I80" s="67">
        <v>8</v>
      </c>
      <c r="J80" s="67">
        <v>12</v>
      </c>
      <c r="K80" s="68"/>
      <c r="L80" s="68"/>
      <c r="M80" s="68"/>
      <c r="N80" s="68"/>
      <c r="O80" s="68"/>
      <c r="P80" s="68"/>
      <c r="Q80" s="68"/>
      <c r="R80" s="67">
        <v>8</v>
      </c>
      <c r="S80" s="69">
        <v>1</v>
      </c>
      <c r="T80" s="67">
        <v>1</v>
      </c>
      <c r="U80" s="182">
        <v>1</v>
      </c>
      <c r="V80" s="67">
        <v>0</v>
      </c>
      <c r="W80" s="66">
        <f>IF(L80=1,IF(M80=1,1,0),0)</f>
        <v>0</v>
      </c>
      <c r="X80" s="66">
        <f>IF(L80=1,IF(V80=1,1,0),0)</f>
        <v>0</v>
      </c>
      <c r="Y80" s="66">
        <f>IF(L80=1,IF(M80=1,IF(V80=1,1,0),0),0)</f>
        <v>0</v>
      </c>
      <c r="Z80" s="69">
        <v>0</v>
      </c>
      <c r="AA80" s="68"/>
      <c r="AB80" s="68"/>
      <c r="AC80" s="68"/>
      <c r="AD80" s="68"/>
      <c r="AE80" s="68"/>
      <c r="AF80" s="68"/>
      <c r="AG80" s="68"/>
      <c r="AH80" t="s" s="70">
        <v>729</v>
      </c>
      <c r="AI80" t="s" s="61">
        <v>906</v>
      </c>
      <c r="AJ80" s="71"/>
      <c r="AK80" s="68"/>
      <c r="AL80" s="68"/>
      <c r="AM80" s="67">
        <v>1</v>
      </c>
      <c r="AN80" s="66">
        <v>1</v>
      </c>
      <c r="AO80" t="s" s="48">
        <v>907</v>
      </c>
      <c r="AP80" s="68"/>
      <c r="AQ80" s="68"/>
      <c r="AR80" s="68"/>
      <c r="AS80" s="68"/>
    </row>
    <row r="81" ht="16.6" customHeight="1">
      <c r="A81" s="63">
        <v>1989</v>
      </c>
      <c r="B81" s="64">
        <v>1</v>
      </c>
      <c r="C81" s="64">
        <v>17</v>
      </c>
      <c r="D81" t="s" s="65">
        <v>20</v>
      </c>
      <c r="E81" t="s" s="65">
        <v>908</v>
      </c>
      <c r="F81" t="s" s="65">
        <v>909</v>
      </c>
      <c r="G81" s="66">
        <v>26</v>
      </c>
      <c r="H81" s="67">
        <v>5</v>
      </c>
      <c r="I81" s="67">
        <v>5</v>
      </c>
      <c r="J81" s="67">
        <v>30</v>
      </c>
      <c r="K81" s="68"/>
      <c r="L81" s="68"/>
      <c r="M81" s="68"/>
      <c r="N81" s="68"/>
      <c r="O81" s="68"/>
      <c r="P81" s="68"/>
      <c r="Q81" s="68"/>
      <c r="R81" s="67">
        <v>5</v>
      </c>
      <c r="S81" s="69">
        <v>1</v>
      </c>
      <c r="T81" s="67">
        <v>1</v>
      </c>
      <c r="U81" s="182">
        <v>1</v>
      </c>
      <c r="V81" s="67">
        <v>0</v>
      </c>
      <c r="W81" s="66">
        <f>IF(L81=1,IF(M81=1,1,0),0)</f>
        <v>0</v>
      </c>
      <c r="X81" s="66">
        <f>IF(L81=1,IF(V81=1,1,0),0)</f>
        <v>0</v>
      </c>
      <c r="Y81" s="66">
        <f>IF(L81=1,IF(M81=1,IF(V81=1,1,0),0),0)</f>
        <v>0</v>
      </c>
      <c r="Z81" s="69">
        <v>0</v>
      </c>
      <c r="AA81" s="68"/>
      <c r="AB81" s="68"/>
      <c r="AC81" s="68"/>
      <c r="AD81" s="68"/>
      <c r="AE81" s="68"/>
      <c r="AF81" s="68"/>
      <c r="AG81" s="68"/>
      <c r="AH81" t="s" s="70">
        <v>690</v>
      </c>
      <c r="AI81" t="s" s="61">
        <v>910</v>
      </c>
      <c r="AJ81" s="71"/>
      <c r="AK81" s="68"/>
      <c r="AL81" s="68"/>
      <c r="AM81" s="67">
        <v>1</v>
      </c>
      <c r="AN81" s="66">
        <v>1</v>
      </c>
      <c r="AO81" t="s" s="48">
        <v>911</v>
      </c>
      <c r="AP81" s="68"/>
      <c r="AQ81" s="68"/>
      <c r="AR81" s="68"/>
      <c r="AS81" s="68"/>
    </row>
    <row r="82" ht="17" customHeight="1">
      <c r="A82" s="41">
        <v>1988</v>
      </c>
      <c r="B82" s="42">
        <v>7</v>
      </c>
      <c r="C82" s="42">
        <v>17</v>
      </c>
      <c r="D82" t="s" s="43">
        <v>656</v>
      </c>
      <c r="E82" t="s" s="43">
        <v>912</v>
      </c>
      <c r="F82" t="s" s="82">
        <v>913</v>
      </c>
      <c r="G82" s="44">
        <v>24</v>
      </c>
      <c r="H82" s="45">
        <v>4</v>
      </c>
      <c r="I82" s="45">
        <v>4</v>
      </c>
      <c r="J82" s="45">
        <v>5</v>
      </c>
      <c r="K82" s="46"/>
      <c r="L82" s="46"/>
      <c r="M82" s="46"/>
      <c r="N82" s="46"/>
      <c r="O82" s="46"/>
      <c r="P82" s="46"/>
      <c r="Q82" s="46"/>
      <c r="R82" s="45">
        <v>4</v>
      </c>
      <c r="S82" s="47">
        <v>0</v>
      </c>
      <c r="T82" s="59">
        <v>1</v>
      </c>
      <c r="U82" s="130"/>
      <c r="V82" s="45">
        <v>0</v>
      </c>
      <c r="W82" s="44">
        <f>IF(L82=1,IF(M82=1,1,0),0)</f>
        <v>0</v>
      </c>
      <c r="X82" s="44">
        <f>IF(L82=1,IF(V82=1,1,0),0)</f>
        <v>0</v>
      </c>
      <c r="Y82" s="44">
        <f>IF(L82=1,IF(M82=1,IF(V82=1,1,0),0),0)</f>
        <v>0</v>
      </c>
      <c r="Z82" s="47">
        <v>0</v>
      </c>
      <c r="AA82" s="46"/>
      <c r="AB82" s="46"/>
      <c r="AC82" s="46"/>
      <c r="AD82" s="46"/>
      <c r="AE82" s="46"/>
      <c r="AF82" s="46"/>
      <c r="AG82" s="46"/>
      <c r="AH82" t="s" s="60">
        <v>870</v>
      </c>
      <c r="AI82" t="s" s="61">
        <v>914</v>
      </c>
      <c r="AJ82" s="62"/>
      <c r="AK82" s="46"/>
      <c r="AL82" s="46"/>
      <c r="AM82" s="59">
        <v>1</v>
      </c>
      <c r="AN82" s="44"/>
      <c r="AO82" t="s" s="6">
        <v>915</v>
      </c>
      <c r="AP82" s="46"/>
      <c r="AQ82" s="46"/>
      <c r="AR82" s="46"/>
      <c r="AS82" s="46"/>
    </row>
    <row r="83" ht="17" customHeight="1">
      <c r="A83" s="41">
        <v>1988</v>
      </c>
      <c r="B83" s="42">
        <v>2</v>
      </c>
      <c r="C83" s="42">
        <v>16</v>
      </c>
      <c r="D83" t="s" s="43">
        <v>20</v>
      </c>
      <c r="E83" t="s" s="43">
        <v>47</v>
      </c>
      <c r="F83" t="s" s="43">
        <v>916</v>
      </c>
      <c r="G83" s="44">
        <v>39</v>
      </c>
      <c r="H83" s="45">
        <v>7</v>
      </c>
      <c r="I83" s="45">
        <v>7</v>
      </c>
      <c r="J83" s="45">
        <v>4</v>
      </c>
      <c r="K83" s="46"/>
      <c r="L83" s="46"/>
      <c r="M83" s="46"/>
      <c r="N83" s="46"/>
      <c r="O83" s="46"/>
      <c r="P83" s="46"/>
      <c r="Q83" s="46"/>
      <c r="R83" s="45">
        <v>7</v>
      </c>
      <c r="S83" s="47">
        <v>1</v>
      </c>
      <c r="T83" s="59">
        <v>0</v>
      </c>
      <c r="U83" s="130"/>
      <c r="V83" s="45">
        <v>0</v>
      </c>
      <c r="W83" s="44">
        <f>IF(L83=1,IF(M83=1,1,0),0)</f>
        <v>0</v>
      </c>
      <c r="X83" s="44">
        <f>IF(L83=1,IF(V83=1,1,0),0)</f>
        <v>0</v>
      </c>
      <c r="Y83" s="44">
        <f>IF(L83=1,IF(M83=1,IF(V83=1,1,0),0),0)</f>
        <v>0</v>
      </c>
      <c r="Z83" s="47">
        <v>0</v>
      </c>
      <c r="AA83" s="46"/>
      <c r="AB83" s="46"/>
      <c r="AC83" s="46"/>
      <c r="AD83" s="46"/>
      <c r="AE83" s="46"/>
      <c r="AF83" s="46"/>
      <c r="AG83" s="46"/>
      <c r="AH83" t="s" s="60">
        <v>729</v>
      </c>
      <c r="AI83" t="s" s="61">
        <v>917</v>
      </c>
      <c r="AJ83" s="62"/>
      <c r="AK83" s="46"/>
      <c r="AL83" s="46"/>
      <c r="AM83" s="59">
        <v>0</v>
      </c>
      <c r="AN83" s="44"/>
      <c r="AO83" t="s" s="6">
        <v>918</v>
      </c>
      <c r="AP83" s="46"/>
      <c r="AQ83" s="46"/>
      <c r="AR83" s="46"/>
      <c r="AS83" s="46"/>
    </row>
    <row r="84" ht="17" customHeight="1">
      <c r="A84" s="41">
        <v>1987</v>
      </c>
      <c r="B84" s="42">
        <v>4</v>
      </c>
      <c r="C84" s="42">
        <v>23</v>
      </c>
      <c r="D84" t="s" s="43">
        <v>28</v>
      </c>
      <c r="E84" t="s" s="43">
        <v>27</v>
      </c>
      <c r="F84" t="s" s="43">
        <v>919</v>
      </c>
      <c r="G84" s="44">
        <v>59</v>
      </c>
      <c r="H84" s="45">
        <v>6</v>
      </c>
      <c r="I84" s="45">
        <v>6</v>
      </c>
      <c r="J84" s="45">
        <v>14</v>
      </c>
      <c r="K84" s="46"/>
      <c r="L84" s="46"/>
      <c r="M84" s="46"/>
      <c r="N84" s="46"/>
      <c r="O84" s="46"/>
      <c r="P84" s="46"/>
      <c r="Q84" s="46"/>
      <c r="R84" s="45">
        <v>6</v>
      </c>
      <c r="S84" s="47">
        <v>1</v>
      </c>
      <c r="T84" s="59">
        <v>1</v>
      </c>
      <c r="U84" s="130"/>
      <c r="V84" s="45">
        <v>1</v>
      </c>
      <c r="W84" s="44">
        <v>0</v>
      </c>
      <c r="X84" s="44">
        <v>0</v>
      </c>
      <c r="Y84" s="44">
        <f>IF(L84=1,IF(M84=1,IF(V84=1,1,0),0),0)</f>
        <v>0</v>
      </c>
      <c r="Z84" s="47">
        <v>0</v>
      </c>
      <c r="AA84" s="46"/>
      <c r="AB84" s="46"/>
      <c r="AC84" s="46"/>
      <c r="AD84" s="46"/>
      <c r="AE84" s="46"/>
      <c r="AF84" s="46"/>
      <c r="AG84" s="46"/>
      <c r="AH84" t="s" s="60">
        <v>870</v>
      </c>
      <c r="AI84" t="s" s="61">
        <v>920</v>
      </c>
      <c r="AJ84" s="62"/>
      <c r="AK84" s="46"/>
      <c r="AL84" s="46"/>
      <c r="AM84" s="59">
        <v>1</v>
      </c>
      <c r="AN84" s="44"/>
      <c r="AO84" t="s" s="6">
        <v>921</v>
      </c>
      <c r="AP84" s="46"/>
      <c r="AQ84" s="46"/>
      <c r="AR84" s="46"/>
      <c r="AS84" s="46"/>
    </row>
    <row r="85" ht="17" customHeight="1">
      <c r="A85" s="41">
        <v>1986</v>
      </c>
      <c r="B85" s="42">
        <v>8</v>
      </c>
      <c r="C85" s="42">
        <v>20</v>
      </c>
      <c r="D85" t="s" s="43">
        <v>15</v>
      </c>
      <c r="E85" t="s" s="43">
        <v>14</v>
      </c>
      <c r="F85" t="s" s="43">
        <v>922</v>
      </c>
      <c r="G85" s="44">
        <v>44</v>
      </c>
      <c r="H85" s="45">
        <v>14</v>
      </c>
      <c r="I85" s="45">
        <v>14</v>
      </c>
      <c r="J85" s="45">
        <v>6</v>
      </c>
      <c r="K85" s="46"/>
      <c r="L85" s="46"/>
      <c r="M85" s="46"/>
      <c r="N85" s="46"/>
      <c r="O85" s="46"/>
      <c r="P85" s="46"/>
      <c r="Q85" s="46"/>
      <c r="R85" s="45">
        <v>14</v>
      </c>
      <c r="S85" s="47">
        <v>1</v>
      </c>
      <c r="T85" s="59">
        <v>0</v>
      </c>
      <c r="U85" s="130"/>
      <c r="V85" s="45">
        <v>0</v>
      </c>
      <c r="W85" s="44">
        <f>IF(L85=1,IF(M85=1,1,0),0)</f>
        <v>0</v>
      </c>
      <c r="X85" s="44">
        <f>IF(L85=1,IF(V85=1,1,0),0)</f>
        <v>0</v>
      </c>
      <c r="Y85" s="44">
        <f>IF(L85=1,IF(M85=1,IF(V85=1,1,0),0),0)</f>
        <v>0</v>
      </c>
      <c r="Z85" s="47">
        <v>0</v>
      </c>
      <c r="AA85" s="46"/>
      <c r="AB85" s="46"/>
      <c r="AC85" s="46"/>
      <c r="AD85" s="46"/>
      <c r="AE85" s="46"/>
      <c r="AF85" s="46"/>
      <c r="AG85" s="46"/>
      <c r="AH85" t="s" s="60">
        <v>729</v>
      </c>
      <c r="AI85" t="s" s="61">
        <v>923</v>
      </c>
      <c r="AJ85" s="62"/>
      <c r="AK85" s="46"/>
      <c r="AL85" s="46"/>
      <c r="AM85" s="59">
        <v>0</v>
      </c>
      <c r="AN85" s="44"/>
      <c r="AO85" t="s" s="6">
        <v>924</v>
      </c>
      <c r="AP85" s="46"/>
      <c r="AQ85" s="46"/>
      <c r="AR85" s="46"/>
      <c r="AS85" s="46"/>
    </row>
    <row r="86" ht="16.6" customHeight="1">
      <c r="A86" s="63">
        <v>1984</v>
      </c>
      <c r="B86" s="64">
        <v>7</v>
      </c>
      <c r="C86" s="64">
        <v>18</v>
      </c>
      <c r="D86" t="s" s="65">
        <v>20</v>
      </c>
      <c r="E86" t="s" s="65">
        <v>925</v>
      </c>
      <c r="F86" t="s" s="65">
        <v>926</v>
      </c>
      <c r="G86" s="66">
        <v>41</v>
      </c>
      <c r="H86" s="67">
        <v>21</v>
      </c>
      <c r="I86" s="67">
        <v>21</v>
      </c>
      <c r="J86" s="67">
        <v>19</v>
      </c>
      <c r="K86" s="68"/>
      <c r="L86" s="68"/>
      <c r="M86" s="68"/>
      <c r="N86" s="68"/>
      <c r="O86" s="68"/>
      <c r="P86" s="68"/>
      <c r="Q86" s="68"/>
      <c r="R86" s="67">
        <v>21</v>
      </c>
      <c r="S86" s="69">
        <v>1</v>
      </c>
      <c r="T86" s="67">
        <v>1</v>
      </c>
      <c r="U86" s="182">
        <v>1</v>
      </c>
      <c r="V86" s="67">
        <v>0</v>
      </c>
      <c r="W86" s="66">
        <f>IF(L86=1,IF(M86=1,1,0),0)</f>
        <v>0</v>
      </c>
      <c r="X86" s="66">
        <f>IF(L86=1,IF(V86=1,1,0),0)</f>
        <v>0</v>
      </c>
      <c r="Y86" s="66">
        <f>IF(L86=1,IF(M86=1,IF(V86=1,1,0),0),0)</f>
        <v>0</v>
      </c>
      <c r="Z86" s="69">
        <v>0</v>
      </c>
      <c r="AA86" s="68"/>
      <c r="AB86" s="68"/>
      <c r="AC86" s="68"/>
      <c r="AD86" s="68"/>
      <c r="AE86" s="68"/>
      <c r="AF86" s="68"/>
      <c r="AG86" s="68"/>
      <c r="AH86" t="s" s="70">
        <v>870</v>
      </c>
      <c r="AI86" t="s" s="61">
        <v>927</v>
      </c>
      <c r="AJ86" s="71"/>
      <c r="AK86" s="68"/>
      <c r="AL86" s="68"/>
      <c r="AM86" s="67">
        <v>1</v>
      </c>
      <c r="AN86" s="66">
        <v>1</v>
      </c>
      <c r="AO86" t="s" s="48">
        <v>928</v>
      </c>
      <c r="AP86" s="68"/>
      <c r="AQ86" s="68"/>
      <c r="AR86" s="68"/>
      <c r="AS86" s="68"/>
    </row>
    <row r="87" ht="17" customHeight="1">
      <c r="A87" s="41">
        <v>1984</v>
      </c>
      <c r="B87" s="42">
        <v>6</v>
      </c>
      <c r="C87" s="42">
        <v>29</v>
      </c>
      <c r="D87" t="s" s="43">
        <v>70</v>
      </c>
      <c r="E87" t="s" s="43">
        <v>434</v>
      </c>
      <c r="F87" t="s" s="43">
        <v>929</v>
      </c>
      <c r="G87" s="44">
        <v>39</v>
      </c>
      <c r="H87" s="45">
        <v>6</v>
      </c>
      <c r="I87" s="45">
        <v>6</v>
      </c>
      <c r="J87" s="45">
        <v>1</v>
      </c>
      <c r="K87" s="46"/>
      <c r="L87" s="46"/>
      <c r="M87" s="46"/>
      <c r="N87" s="46"/>
      <c r="O87" s="46"/>
      <c r="P87" s="46"/>
      <c r="Q87" s="46"/>
      <c r="R87" s="45">
        <v>6</v>
      </c>
      <c r="S87" s="47">
        <v>1</v>
      </c>
      <c r="T87" s="59">
        <v>0</v>
      </c>
      <c r="U87" s="130"/>
      <c r="V87" s="45">
        <v>0</v>
      </c>
      <c r="W87" s="44">
        <f>IF(L87=1,IF(M87=1,1,0),0)</f>
        <v>0</v>
      </c>
      <c r="X87" s="44">
        <f>IF(L87=1,IF(V87=1,1,0),0)</f>
        <v>0</v>
      </c>
      <c r="Y87" s="44">
        <f>IF(L87=1,IF(M87=1,IF(V87=1,1,0),0),0)</f>
        <v>0</v>
      </c>
      <c r="Z87" s="47">
        <v>0</v>
      </c>
      <c r="AA87" s="46"/>
      <c r="AB87" s="46"/>
      <c r="AC87" s="46"/>
      <c r="AD87" s="46"/>
      <c r="AE87" s="46"/>
      <c r="AF87" s="46"/>
      <c r="AG87" s="46"/>
      <c r="AH87" t="s" s="60">
        <v>870</v>
      </c>
      <c r="AI87" t="s" s="183">
        <v>930</v>
      </c>
      <c r="AJ87" s="62"/>
      <c r="AK87" s="46"/>
      <c r="AL87" s="46"/>
      <c r="AM87" s="59">
        <v>0</v>
      </c>
      <c r="AN87" s="44"/>
      <c r="AO87" t="s" s="6">
        <v>664</v>
      </c>
      <c r="AP87" s="46"/>
      <c r="AQ87" s="46"/>
      <c r="AR87" s="46"/>
      <c r="AS87" s="46"/>
    </row>
  </sheetData>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dimension ref="A1:O104"/>
  <sheetViews>
    <sheetView workbookViewId="0" showGridLines="0" defaultGridColor="1"/>
  </sheetViews>
  <sheetFormatPr defaultColWidth="10.7143" defaultRowHeight="15" customHeight="1" outlineLevelRow="0" outlineLevelCol="0"/>
  <cols>
    <col min="1" max="1" width="10.8672" style="184" customWidth="1"/>
    <col min="2" max="2" width="10.8672" style="184" customWidth="1"/>
    <col min="3" max="3" width="10.8672" style="184" customWidth="1"/>
    <col min="4" max="4" width="10.8672" style="184" customWidth="1"/>
    <col min="5" max="5" width="32.8672" style="184" customWidth="1"/>
    <col min="6" max="6" width="50.5781" style="184" customWidth="1"/>
    <col min="7" max="7" width="50.5781" style="184" customWidth="1"/>
    <col min="8" max="8" width="50" style="184" customWidth="1"/>
    <col min="9" max="9" width="26.5781" style="184" customWidth="1"/>
    <col min="10" max="10" width="30" style="184" customWidth="1"/>
    <col min="11" max="11" width="10.8672" style="184" customWidth="1"/>
    <col min="12" max="12" width="10.8672" style="184" customWidth="1"/>
    <col min="13" max="13" width="10.8672" style="184" customWidth="1"/>
    <col min="14" max="14" width="10.8672" style="184" customWidth="1"/>
    <col min="15" max="15" width="10.8672" style="184" customWidth="1"/>
    <col min="16" max="256" width="10.7344" style="184" customWidth="1"/>
  </cols>
  <sheetData>
    <row r="1" ht="15" customHeight="1">
      <c r="A1" s="2"/>
      <c r="B1" s="2"/>
      <c r="C1" s="2"/>
      <c r="D1" s="2"/>
      <c r="E1" s="2"/>
      <c r="F1" s="2"/>
      <c r="G1" s="2"/>
      <c r="H1" s="2"/>
      <c r="I1" s="2"/>
      <c r="J1" s="2"/>
      <c r="K1" s="2"/>
      <c r="L1" s="2"/>
      <c r="M1" s="2"/>
      <c r="N1" s="2"/>
      <c r="O1" s="2"/>
    </row>
    <row r="2" ht="15" customHeight="1">
      <c r="A2" s="2"/>
      <c r="B2" s="2"/>
      <c r="C2" s="2"/>
      <c r="D2" s="2"/>
      <c r="E2" s="2"/>
      <c r="F2" s="2"/>
      <c r="G2" s="2"/>
      <c r="H2" s="2"/>
      <c r="I2" s="2"/>
      <c r="J2" s="2"/>
      <c r="K2" s="2"/>
      <c r="L2" s="2"/>
      <c r="M2" s="2"/>
      <c r="N2" s="2"/>
      <c r="O2" s="2"/>
    </row>
    <row r="3" ht="15" customHeight="1">
      <c r="A3" s="2"/>
      <c r="B3" s="2"/>
      <c r="C3" s="2"/>
      <c r="D3" s="2"/>
      <c r="E3" s="2"/>
      <c r="F3" t="s" s="43">
        <v>1674</v>
      </c>
      <c r="G3" s="2"/>
      <c r="H3" s="2"/>
      <c r="I3" s="2"/>
      <c r="J3" s="2"/>
      <c r="K3" s="2"/>
      <c r="L3" s="2"/>
      <c r="M3" s="2"/>
      <c r="N3" s="2"/>
      <c r="O3" s="2"/>
    </row>
    <row r="4" ht="15" customHeight="1">
      <c r="A4" s="2"/>
      <c r="B4" s="2"/>
      <c r="C4" s="2"/>
      <c r="D4" s="2"/>
      <c r="E4" s="2"/>
      <c r="F4" s="2"/>
      <c r="G4" s="2"/>
      <c r="H4" s="2"/>
      <c r="I4" s="2"/>
      <c r="J4" s="2"/>
      <c r="K4" s="2"/>
      <c r="L4" s="2"/>
      <c r="M4" s="2"/>
      <c r="N4" s="2"/>
      <c r="O4" s="2"/>
    </row>
    <row r="5" ht="15" customHeight="1">
      <c r="A5" s="2"/>
      <c r="B5" s="2"/>
      <c r="C5" s="2"/>
      <c r="D5" s="2"/>
      <c r="E5" t="s" s="43">
        <v>1675</v>
      </c>
      <c r="F5" s="2"/>
      <c r="G5" s="2"/>
      <c r="H5" s="2"/>
      <c r="I5" s="2"/>
      <c r="J5" s="2"/>
      <c r="K5" s="2"/>
      <c r="L5" s="2"/>
      <c r="M5" s="2"/>
      <c r="N5" s="2"/>
      <c r="O5" s="2"/>
    </row>
    <row r="6" ht="15" customHeight="1">
      <c r="A6" s="2"/>
      <c r="B6" s="2"/>
      <c r="C6" s="2"/>
      <c r="D6" s="2"/>
      <c r="E6" s="2"/>
      <c r="F6" t="s" s="43">
        <v>1676</v>
      </c>
      <c r="G6" s="2"/>
      <c r="H6" s="2"/>
      <c r="I6" s="2"/>
      <c r="J6" s="2"/>
      <c r="K6" s="2"/>
      <c r="L6" s="2"/>
      <c r="M6" s="2"/>
      <c r="N6" s="2"/>
      <c r="O6" s="2"/>
    </row>
    <row r="7" ht="15" customHeight="1">
      <c r="A7" s="2"/>
      <c r="B7" s="2"/>
      <c r="C7" s="2"/>
      <c r="D7" s="2"/>
      <c r="E7" s="2"/>
      <c r="F7" t="s" s="43">
        <v>1677</v>
      </c>
      <c r="G7" t="s" s="43">
        <v>1678</v>
      </c>
      <c r="H7" s="2"/>
      <c r="I7" t="s" s="43">
        <v>1679</v>
      </c>
      <c r="J7" s="2"/>
      <c r="K7" s="2"/>
      <c r="L7" s="2"/>
      <c r="M7" s="2"/>
      <c r="N7" s="2"/>
      <c r="O7" s="2"/>
    </row>
    <row r="8" ht="15" customHeight="1">
      <c r="A8" s="2"/>
      <c r="B8" s="2"/>
      <c r="C8" s="2"/>
      <c r="D8" s="2"/>
      <c r="E8" t="s" s="43">
        <v>1680</v>
      </c>
      <c r="F8" s="49">
        <v>6</v>
      </c>
      <c r="G8" s="49">
        <v>19</v>
      </c>
      <c r="H8" t="s" s="43">
        <v>1680</v>
      </c>
      <c r="I8" s="119">
        <f>F8/G8</f>
        <v>0.3157894736842105</v>
      </c>
      <c r="J8" s="2"/>
      <c r="K8" s="2"/>
      <c r="L8" s="2"/>
      <c r="M8" s="2"/>
      <c r="N8" s="2"/>
      <c r="O8" s="2"/>
    </row>
    <row r="9" ht="15" customHeight="1">
      <c r="A9" s="2"/>
      <c r="B9" s="2"/>
      <c r="C9" s="2"/>
      <c r="D9" s="2"/>
      <c r="E9" t="s" s="43">
        <v>1681</v>
      </c>
      <c r="F9" s="49">
        <v>2</v>
      </c>
      <c r="G9" s="49">
        <v>12</v>
      </c>
      <c r="H9" t="s" s="43">
        <v>1681</v>
      </c>
      <c r="I9" s="119">
        <f>F9/G9</f>
        <v>0.1666666666666667</v>
      </c>
      <c r="J9" s="2"/>
      <c r="K9" s="2"/>
      <c r="L9" s="2"/>
      <c r="M9" s="2"/>
      <c r="N9" s="2"/>
      <c r="O9" s="2"/>
    </row>
    <row r="10" ht="15" customHeight="1">
      <c r="A10" s="2"/>
      <c r="B10" s="2"/>
      <c r="C10" s="2"/>
      <c r="D10" s="2"/>
      <c r="E10" t="s" s="43">
        <v>1682</v>
      </c>
      <c r="F10" s="49">
        <v>5</v>
      </c>
      <c r="G10" s="49">
        <v>35</v>
      </c>
      <c r="H10" t="s" s="43">
        <v>1682</v>
      </c>
      <c r="I10" s="119">
        <f>F10/G10</f>
        <v>0.1428571428571428</v>
      </c>
      <c r="J10" s="2"/>
      <c r="K10" s="2"/>
      <c r="L10" s="2"/>
      <c r="M10" s="2"/>
      <c r="N10" s="2"/>
      <c r="O10" s="2"/>
    </row>
    <row r="11" ht="15" customHeight="1">
      <c r="A11" s="2"/>
      <c r="B11" s="2"/>
      <c r="C11" s="2"/>
      <c r="D11" s="2"/>
      <c r="E11" s="2"/>
      <c r="F11" s="2"/>
      <c r="G11" s="2"/>
      <c r="H11" s="2"/>
      <c r="I11" s="119"/>
      <c r="J11" s="2"/>
      <c r="K11" s="2"/>
      <c r="L11" s="2"/>
      <c r="M11" s="2"/>
      <c r="N11" s="2"/>
      <c r="O11" s="2"/>
    </row>
    <row r="12" ht="15" customHeight="1">
      <c r="A12" s="2"/>
      <c r="B12" s="2"/>
      <c r="C12" s="2"/>
      <c r="D12" s="2"/>
      <c r="E12" s="2"/>
      <c r="F12" s="2"/>
      <c r="G12" s="2"/>
      <c r="H12" s="2"/>
      <c r="I12" s="119"/>
      <c r="J12" s="2"/>
      <c r="K12" s="2"/>
      <c r="L12" s="2"/>
      <c r="M12" s="2"/>
      <c r="N12" s="2"/>
      <c r="O12" s="2"/>
    </row>
    <row r="13" ht="15" customHeight="1">
      <c r="A13" s="2"/>
      <c r="B13" s="2"/>
      <c r="C13" s="2"/>
      <c r="D13" s="2"/>
      <c r="E13" s="2"/>
      <c r="F13" s="2"/>
      <c r="G13" s="2"/>
      <c r="H13" s="2"/>
      <c r="I13" s="119"/>
      <c r="J13" s="2"/>
      <c r="K13" s="2"/>
      <c r="L13" s="2"/>
      <c r="M13" s="2"/>
      <c r="N13" s="2"/>
      <c r="O13" s="2"/>
    </row>
    <row r="14" ht="15" customHeight="1">
      <c r="A14" s="2"/>
      <c r="B14" s="2"/>
      <c r="C14" s="2"/>
      <c r="D14" s="2"/>
      <c r="E14" t="s" s="43">
        <v>1683</v>
      </c>
      <c r="F14" s="2"/>
      <c r="G14" s="2"/>
      <c r="H14" s="2"/>
      <c r="I14" s="2"/>
      <c r="J14" s="2"/>
      <c r="K14" s="2"/>
      <c r="L14" s="2"/>
      <c r="M14" s="2"/>
      <c r="N14" s="2"/>
      <c r="O14" s="2"/>
    </row>
    <row r="15" ht="15" customHeight="1">
      <c r="A15" s="2"/>
      <c r="B15" s="2"/>
      <c r="C15" s="2"/>
      <c r="D15" s="2"/>
      <c r="E15" s="2"/>
      <c r="F15" t="s" s="43">
        <v>1676</v>
      </c>
      <c r="G15" s="2"/>
      <c r="H15" s="2"/>
      <c r="I15" s="2"/>
      <c r="J15" s="2"/>
      <c r="K15" s="2"/>
      <c r="L15" s="2"/>
      <c r="M15" s="2"/>
      <c r="N15" s="2"/>
      <c r="O15" s="2"/>
    </row>
    <row r="16" ht="15" customHeight="1">
      <c r="A16" s="2"/>
      <c r="B16" s="2"/>
      <c r="C16" s="2"/>
      <c r="D16" s="2"/>
      <c r="E16" s="2"/>
      <c r="F16" t="s" s="43">
        <v>1677</v>
      </c>
      <c r="G16" t="s" s="43">
        <v>1678</v>
      </c>
      <c r="H16" s="2"/>
      <c r="I16" t="s" s="43">
        <v>1679</v>
      </c>
      <c r="J16" s="2"/>
      <c r="K16" s="2"/>
      <c r="L16" s="2"/>
      <c r="M16" s="2"/>
      <c r="N16" s="2"/>
      <c r="O16" s="2"/>
    </row>
    <row r="17" ht="15" customHeight="1">
      <c r="A17" s="2"/>
      <c r="B17" s="2"/>
      <c r="C17" s="2"/>
      <c r="D17" s="2"/>
      <c r="E17" t="s" s="43">
        <v>1680</v>
      </c>
      <c r="F17" s="49">
        <v>44</v>
      </c>
      <c r="G17" s="49">
        <v>155</v>
      </c>
      <c r="H17" t="s" s="43">
        <v>1680</v>
      </c>
      <c r="I17" s="119">
        <f>F17/G17</f>
        <v>0.2838709677419355</v>
      </c>
      <c r="J17" s="2"/>
      <c r="K17" s="2"/>
      <c r="L17" s="2"/>
      <c r="M17" s="2"/>
      <c r="N17" s="2"/>
      <c r="O17" s="2"/>
    </row>
    <row r="18" ht="15" customHeight="1">
      <c r="A18" s="2"/>
      <c r="B18" s="2"/>
      <c r="C18" s="2"/>
      <c r="D18" s="2"/>
      <c r="E18" t="s" s="43">
        <v>1681</v>
      </c>
      <c r="F18" s="49">
        <v>20</v>
      </c>
      <c r="G18" s="49">
        <v>89</v>
      </c>
      <c r="H18" t="s" s="43">
        <v>1681</v>
      </c>
      <c r="I18" s="119">
        <f>F18/G18</f>
        <v>0.2247191011235955</v>
      </c>
      <c r="J18" s="2"/>
      <c r="K18" s="2"/>
      <c r="L18" s="2"/>
      <c r="M18" s="2"/>
      <c r="N18" s="2"/>
      <c r="O18" s="2"/>
    </row>
    <row r="19" ht="15" customHeight="1">
      <c r="A19" s="2"/>
      <c r="B19" s="2"/>
      <c r="C19" s="2"/>
      <c r="D19" s="2"/>
      <c r="E19" t="s" s="43">
        <v>1682</v>
      </c>
      <c r="F19" s="49">
        <v>59</v>
      </c>
      <c r="G19" s="49">
        <v>309</v>
      </c>
      <c r="H19" t="s" s="43">
        <v>1682</v>
      </c>
      <c r="I19" s="119">
        <f>F19/G19</f>
        <v>0.1909385113268608</v>
      </c>
      <c r="J19" s="2"/>
      <c r="K19" s="2"/>
      <c r="L19" s="2"/>
      <c r="M19" s="2"/>
      <c r="N19" s="2"/>
      <c r="O19" s="2"/>
    </row>
    <row r="20" ht="15" customHeight="1">
      <c r="A20" s="2"/>
      <c r="B20" s="2"/>
      <c r="C20" s="2"/>
      <c r="D20" s="2"/>
      <c r="E20" s="2"/>
      <c r="F20" s="2"/>
      <c r="G20" s="2"/>
      <c r="H20" s="2"/>
      <c r="I20" s="2"/>
      <c r="J20" s="2"/>
      <c r="K20" s="2"/>
      <c r="L20" s="2"/>
      <c r="M20" s="2"/>
      <c r="N20" s="2"/>
      <c r="O20" s="2"/>
    </row>
    <row r="21" ht="15" customHeight="1">
      <c r="A21" s="2"/>
      <c r="B21" s="2"/>
      <c r="C21" s="2"/>
      <c r="D21" s="2"/>
      <c r="E21" s="2"/>
      <c r="F21" s="2"/>
      <c r="G21" s="2"/>
      <c r="H21" s="2"/>
      <c r="I21" s="2"/>
      <c r="J21" s="2"/>
      <c r="K21" s="2"/>
      <c r="L21" s="2"/>
      <c r="M21" s="2"/>
      <c r="N21" s="2"/>
      <c r="O21" s="2"/>
    </row>
    <row r="22" ht="15" customHeight="1">
      <c r="A22" s="2"/>
      <c r="B22" s="2"/>
      <c r="C22" s="2"/>
      <c r="D22" s="2"/>
      <c r="E22" s="2"/>
      <c r="F22" s="2"/>
      <c r="G22" s="2"/>
      <c r="H22" s="2"/>
      <c r="I22" s="2"/>
      <c r="J22" s="2"/>
      <c r="K22" s="2"/>
      <c r="L22" s="2"/>
      <c r="M22" s="2"/>
      <c r="N22" s="2"/>
      <c r="O22" s="2"/>
    </row>
    <row r="23" ht="15" customHeight="1">
      <c r="A23" s="2"/>
      <c r="B23" s="2"/>
      <c r="C23" s="2"/>
      <c r="D23" s="2"/>
      <c r="E23" s="2"/>
      <c r="F23" s="2"/>
      <c r="G23" s="2"/>
      <c r="H23" s="2"/>
      <c r="I23" s="2"/>
      <c r="J23" s="2"/>
      <c r="K23" s="2"/>
      <c r="L23" s="2"/>
      <c r="M23" s="2"/>
      <c r="N23" s="2"/>
      <c r="O23" s="2"/>
    </row>
    <row r="24" ht="15" customHeight="1">
      <c r="A24" s="2"/>
      <c r="B24" s="2"/>
      <c r="C24" s="2"/>
      <c r="D24" s="2"/>
      <c r="E24" s="2"/>
      <c r="F24" s="2"/>
      <c r="G24" s="2"/>
      <c r="H24" s="2"/>
      <c r="I24" s="2"/>
      <c r="J24" s="2"/>
      <c r="K24" s="2"/>
      <c r="L24" s="2"/>
      <c r="M24" s="2"/>
      <c r="N24" s="2"/>
      <c r="O24" s="2"/>
    </row>
    <row r="25" ht="15" customHeight="1">
      <c r="A25" s="2"/>
      <c r="B25" s="2"/>
      <c r="C25" s="2"/>
      <c r="D25" s="2"/>
      <c r="E25" s="2"/>
      <c r="F25" s="2"/>
      <c r="G25" s="2"/>
      <c r="H25" s="2"/>
      <c r="I25" s="2"/>
      <c r="J25" s="2"/>
      <c r="K25" s="2"/>
      <c r="L25" s="2"/>
      <c r="M25" s="2"/>
      <c r="N25" s="2"/>
      <c r="O25" s="2"/>
    </row>
    <row r="26" ht="15" customHeight="1">
      <c r="A26" s="2"/>
      <c r="B26" s="2"/>
      <c r="C26" s="2"/>
      <c r="D26" s="2"/>
      <c r="E26" s="2"/>
      <c r="F26" s="2"/>
      <c r="G26" s="2"/>
      <c r="H26" s="2"/>
      <c r="I26" s="2"/>
      <c r="J26" s="2"/>
      <c r="K26" s="2"/>
      <c r="L26" s="2"/>
      <c r="M26" s="2"/>
      <c r="N26" s="2"/>
      <c r="O26" s="2"/>
    </row>
    <row r="27" ht="15" customHeight="1">
      <c r="A27" s="2"/>
      <c r="B27" s="2"/>
      <c r="C27" s="2"/>
      <c r="D27" s="2"/>
      <c r="E27" s="2"/>
      <c r="F27" s="2"/>
      <c r="G27" s="2"/>
      <c r="H27" s="2"/>
      <c r="I27" s="2"/>
      <c r="J27" s="2"/>
      <c r="K27" s="2"/>
      <c r="L27" s="2"/>
      <c r="M27" s="2"/>
      <c r="N27" s="2"/>
      <c r="O27" s="2"/>
    </row>
    <row r="28" ht="15" customHeight="1">
      <c r="A28" s="2"/>
      <c r="B28" s="2"/>
      <c r="C28" s="2"/>
      <c r="D28" s="2"/>
      <c r="E28" s="2"/>
      <c r="F28" s="2"/>
      <c r="G28" s="2"/>
      <c r="H28" s="2"/>
      <c r="I28" s="2"/>
      <c r="J28" s="2"/>
      <c r="K28" s="2"/>
      <c r="L28" s="2"/>
      <c r="M28" s="2"/>
      <c r="N28" s="2"/>
      <c r="O28" s="2"/>
    </row>
    <row r="29" ht="15" customHeight="1">
      <c r="A29" s="2"/>
      <c r="B29" s="2"/>
      <c r="C29" s="2"/>
      <c r="D29" s="2"/>
      <c r="E29" s="2"/>
      <c r="F29" s="2"/>
      <c r="G29" s="2"/>
      <c r="H29" s="2"/>
      <c r="I29" s="2"/>
      <c r="J29" s="2"/>
      <c r="K29" s="2"/>
      <c r="L29" s="2"/>
      <c r="M29" s="2"/>
      <c r="N29" s="2"/>
      <c r="O29" s="2"/>
    </row>
    <row r="30" ht="15" customHeight="1">
      <c r="A30" s="2"/>
      <c r="B30" s="2"/>
      <c r="C30" s="2"/>
      <c r="D30" s="2"/>
      <c r="E30" s="2"/>
      <c r="F30" s="2"/>
      <c r="G30" s="2"/>
      <c r="H30" s="2"/>
      <c r="I30" s="2"/>
      <c r="J30" s="2"/>
      <c r="K30" s="2"/>
      <c r="L30" s="2"/>
      <c r="M30" s="2"/>
      <c r="N30" s="2"/>
      <c r="O30" s="2"/>
    </row>
    <row r="31" ht="15" customHeight="1">
      <c r="A31" s="2"/>
      <c r="B31" s="2"/>
      <c r="C31" s="2"/>
      <c r="D31" s="2"/>
      <c r="E31" s="2"/>
      <c r="F31" s="2"/>
      <c r="G31" s="2"/>
      <c r="H31" s="2"/>
      <c r="I31" s="2"/>
      <c r="J31" s="2"/>
      <c r="K31" s="2"/>
      <c r="L31" s="2"/>
      <c r="M31" s="2"/>
      <c r="N31" s="2"/>
      <c r="O31" s="2"/>
    </row>
    <row r="32" ht="15" customHeight="1">
      <c r="A32" s="2"/>
      <c r="B32" s="2"/>
      <c r="C32" s="2"/>
      <c r="D32" s="2"/>
      <c r="E32" s="2"/>
      <c r="F32" s="2"/>
      <c r="G32" s="2"/>
      <c r="H32" s="2"/>
      <c r="I32" s="2"/>
      <c r="J32" s="2"/>
      <c r="K32" s="2"/>
      <c r="L32" s="2"/>
      <c r="M32" s="2"/>
      <c r="N32" s="2"/>
      <c r="O32" s="2"/>
    </row>
    <row r="33" ht="15" customHeight="1">
      <c r="A33" s="2"/>
      <c r="B33" s="2"/>
      <c r="C33" s="2"/>
      <c r="D33" s="2"/>
      <c r="E33" s="2"/>
      <c r="F33" s="2"/>
      <c r="G33" s="2"/>
      <c r="H33" s="2"/>
      <c r="I33" s="2"/>
      <c r="J33" s="2"/>
      <c r="K33" s="2"/>
      <c r="L33" s="2"/>
      <c r="M33" s="2"/>
      <c r="N33" s="2"/>
      <c r="O33" s="2"/>
    </row>
    <row r="34" ht="15" customHeight="1">
      <c r="A34" s="2"/>
      <c r="B34" s="2"/>
      <c r="C34" s="2"/>
      <c r="D34" s="2"/>
      <c r="E34" s="2"/>
      <c r="F34" s="2"/>
      <c r="G34" s="2"/>
      <c r="H34" s="2"/>
      <c r="I34" s="2"/>
      <c r="J34" s="2"/>
      <c r="K34" s="2"/>
      <c r="L34" s="2"/>
      <c r="M34" s="2"/>
      <c r="N34" s="2"/>
      <c r="O34" s="2"/>
    </row>
    <row r="35" ht="15" customHeight="1">
      <c r="A35" s="2"/>
      <c r="B35" s="2"/>
      <c r="C35" s="2"/>
      <c r="D35" s="2"/>
      <c r="E35" s="2"/>
      <c r="F35" s="2"/>
      <c r="G35" s="2"/>
      <c r="H35" s="2"/>
      <c r="I35" s="2"/>
      <c r="J35" s="2"/>
      <c r="K35" s="2"/>
      <c r="L35" s="2"/>
      <c r="M35" s="2"/>
      <c r="N35" s="2"/>
      <c r="O35" s="2"/>
    </row>
    <row r="36" ht="15" customHeight="1">
      <c r="A36" s="2"/>
      <c r="B36" s="2"/>
      <c r="C36" s="2"/>
      <c r="D36" s="2"/>
      <c r="E36" s="2"/>
      <c r="F36" s="2"/>
      <c r="G36" s="2"/>
      <c r="H36" s="2"/>
      <c r="I36" s="2"/>
      <c r="J36" s="2"/>
      <c r="K36" s="2"/>
      <c r="L36" s="2"/>
      <c r="M36" s="2"/>
      <c r="N36" s="2"/>
      <c r="O36" s="2"/>
    </row>
    <row r="37" ht="15" customHeight="1">
      <c r="A37" s="2"/>
      <c r="B37" s="2"/>
      <c r="C37" s="2"/>
      <c r="D37" s="2"/>
      <c r="E37" s="2"/>
      <c r="F37" s="2"/>
      <c r="G37" s="2"/>
      <c r="H37" s="2"/>
      <c r="I37" s="2"/>
      <c r="J37" s="2"/>
      <c r="K37" s="2"/>
      <c r="L37" s="2"/>
      <c r="M37" s="2"/>
      <c r="N37" s="2"/>
      <c r="O37" s="2"/>
    </row>
    <row r="38" ht="15" customHeight="1">
      <c r="A38" s="2"/>
      <c r="B38" s="2"/>
      <c r="C38" s="2"/>
      <c r="D38" s="2"/>
      <c r="E38" s="2"/>
      <c r="F38" s="2"/>
      <c r="G38" s="2"/>
      <c r="H38" s="2"/>
      <c r="I38" s="2"/>
      <c r="J38" s="2"/>
      <c r="K38" s="2"/>
      <c r="L38" s="2"/>
      <c r="M38" s="2"/>
      <c r="N38" s="2"/>
      <c r="O38" s="2"/>
    </row>
    <row r="39" ht="15" customHeight="1">
      <c r="A39" s="2"/>
      <c r="B39" s="2"/>
      <c r="C39" s="2"/>
      <c r="D39" s="2"/>
      <c r="E39" s="2"/>
      <c r="F39" s="2"/>
      <c r="G39" s="2"/>
      <c r="H39" s="2"/>
      <c r="I39" s="2"/>
      <c r="J39" s="2"/>
      <c r="K39" s="2"/>
      <c r="L39" s="2"/>
      <c r="M39" s="2"/>
      <c r="N39" s="2"/>
      <c r="O39" s="2"/>
    </row>
    <row r="40" ht="15" customHeight="1">
      <c r="A40" s="2"/>
      <c r="B40" s="2"/>
      <c r="C40" s="2"/>
      <c r="D40" s="2"/>
      <c r="E40" s="2"/>
      <c r="F40" s="2"/>
      <c r="G40" s="2"/>
      <c r="H40" s="2"/>
      <c r="I40" s="2"/>
      <c r="J40" s="2"/>
      <c r="K40" s="2"/>
      <c r="L40" s="2"/>
      <c r="M40" s="2"/>
      <c r="N40" s="2"/>
      <c r="O40" s="2"/>
    </row>
    <row r="41" ht="15" customHeight="1">
      <c r="A41" s="2"/>
      <c r="B41" s="2"/>
      <c r="C41" s="2"/>
      <c r="D41" s="2"/>
      <c r="E41" s="2"/>
      <c r="F41" s="2"/>
      <c r="G41" s="2"/>
      <c r="H41" s="2"/>
      <c r="I41" s="2"/>
      <c r="J41" s="2"/>
      <c r="K41" s="2"/>
      <c r="L41" s="2"/>
      <c r="M41" s="2"/>
      <c r="N41" s="2"/>
      <c r="O41" s="2"/>
    </row>
    <row r="42" ht="15" customHeight="1">
      <c r="A42" s="2"/>
      <c r="B42" s="2"/>
      <c r="C42" s="2"/>
      <c r="D42" s="2"/>
      <c r="E42" s="2"/>
      <c r="F42" s="2"/>
      <c r="G42" s="2"/>
      <c r="H42" s="2"/>
      <c r="I42" s="2"/>
      <c r="J42" s="2"/>
      <c r="K42" s="2"/>
      <c r="L42" s="2"/>
      <c r="M42" s="2"/>
      <c r="N42" s="2"/>
      <c r="O42" s="2"/>
    </row>
    <row r="43" ht="15" customHeight="1">
      <c r="A43" s="2"/>
      <c r="B43" s="2"/>
      <c r="C43" s="2"/>
      <c r="D43" s="2"/>
      <c r="E43" s="2"/>
      <c r="F43" s="2"/>
      <c r="G43" s="2"/>
      <c r="H43" s="2"/>
      <c r="I43" s="2"/>
      <c r="J43" s="2"/>
      <c r="K43" s="2"/>
      <c r="L43" s="2"/>
      <c r="M43" s="2"/>
      <c r="N43" s="2"/>
      <c r="O43" s="2"/>
    </row>
    <row r="44" ht="15" customHeight="1">
      <c r="A44" s="2"/>
      <c r="B44" s="2"/>
      <c r="C44" s="2"/>
      <c r="D44" s="2"/>
      <c r="E44" s="2"/>
      <c r="F44" s="2"/>
      <c r="G44" s="2"/>
      <c r="H44" s="2"/>
      <c r="I44" s="2"/>
      <c r="J44" s="2"/>
      <c r="K44" s="2"/>
      <c r="L44" s="2"/>
      <c r="M44" s="2"/>
      <c r="N44" s="2"/>
      <c r="O44" s="2"/>
    </row>
    <row r="45" ht="15" customHeight="1">
      <c r="A45" s="2"/>
      <c r="B45" s="2"/>
      <c r="C45" s="2"/>
      <c r="D45" s="2"/>
      <c r="E45" s="2"/>
      <c r="F45" s="2"/>
      <c r="G45" s="2"/>
      <c r="H45" s="2"/>
      <c r="I45" s="2"/>
      <c r="J45" s="2"/>
      <c r="K45" s="2"/>
      <c r="L45" s="2"/>
      <c r="M45" s="2"/>
      <c r="N45" s="2"/>
      <c r="O45" s="2"/>
    </row>
    <row r="46" ht="15" customHeight="1">
      <c r="A46" s="2"/>
      <c r="B46" s="2"/>
      <c r="C46" s="2"/>
      <c r="D46" s="2"/>
      <c r="E46" s="2"/>
      <c r="F46" s="2"/>
      <c r="G46" s="2"/>
      <c r="H46" s="2"/>
      <c r="I46" s="2"/>
      <c r="J46" s="2"/>
      <c r="K46" s="2"/>
      <c r="L46" s="2"/>
      <c r="M46" s="2"/>
      <c r="N46" s="2"/>
      <c r="O46" s="2"/>
    </row>
    <row r="47" ht="15" customHeight="1">
      <c r="A47" s="2"/>
      <c r="B47" s="2"/>
      <c r="C47" s="2"/>
      <c r="D47" s="2"/>
      <c r="E47" s="2"/>
      <c r="F47" s="2"/>
      <c r="G47" s="2"/>
      <c r="H47" s="2"/>
      <c r="I47" s="2"/>
      <c r="J47" s="2"/>
      <c r="K47" s="2"/>
      <c r="L47" s="2"/>
      <c r="M47" s="2"/>
      <c r="N47" s="2"/>
      <c r="O47" s="2"/>
    </row>
    <row r="48" ht="15" customHeight="1">
      <c r="A48" s="2"/>
      <c r="B48" s="2"/>
      <c r="C48" s="2"/>
      <c r="D48" s="2"/>
      <c r="E48" s="2"/>
      <c r="F48" s="2"/>
      <c r="G48" s="2"/>
      <c r="H48" s="2"/>
      <c r="I48" s="2"/>
      <c r="J48" s="2"/>
      <c r="K48" s="2"/>
      <c r="L48" s="2"/>
      <c r="M48" s="2"/>
      <c r="N48" s="2"/>
      <c r="O48" s="2"/>
    </row>
    <row r="49" ht="15" customHeight="1">
      <c r="A49" s="2"/>
      <c r="B49" s="2"/>
      <c r="C49" s="2"/>
      <c r="D49" s="2"/>
      <c r="E49" s="2"/>
      <c r="F49" s="2"/>
      <c r="G49" s="2"/>
      <c r="H49" s="2"/>
      <c r="I49" s="2"/>
      <c r="J49" s="2"/>
      <c r="K49" s="2"/>
      <c r="L49" s="2"/>
      <c r="M49" s="2"/>
      <c r="N49" s="2"/>
      <c r="O49" s="2"/>
    </row>
    <row r="50" ht="15" customHeight="1">
      <c r="A50" s="2"/>
      <c r="B50" s="2"/>
      <c r="C50" s="2"/>
      <c r="D50" s="2"/>
      <c r="E50" s="2"/>
      <c r="F50" s="2"/>
      <c r="G50" s="2"/>
      <c r="H50" s="2"/>
      <c r="I50" s="2"/>
      <c r="J50" s="2"/>
      <c r="K50" s="2"/>
      <c r="L50" s="2"/>
      <c r="M50" s="2"/>
      <c r="N50" s="2"/>
      <c r="O50" s="2"/>
    </row>
    <row r="51" ht="15" customHeight="1">
      <c r="A51" s="2"/>
      <c r="B51" s="2"/>
      <c r="C51" s="2"/>
      <c r="D51" s="2"/>
      <c r="E51" s="2"/>
      <c r="F51" s="2"/>
      <c r="G51" s="2"/>
      <c r="H51" s="2"/>
      <c r="I51" s="2"/>
      <c r="J51" s="2"/>
      <c r="K51" s="2"/>
      <c r="L51" s="2"/>
      <c r="M51" s="2"/>
      <c r="N51" s="2"/>
      <c r="O51" s="2"/>
    </row>
    <row r="52" ht="15" customHeight="1">
      <c r="A52" s="2"/>
      <c r="B52" s="2"/>
      <c r="C52" s="2"/>
      <c r="D52" s="2"/>
      <c r="E52" s="2"/>
      <c r="F52" s="2"/>
      <c r="G52" s="2"/>
      <c r="H52" s="2"/>
      <c r="I52" s="2"/>
      <c r="J52" s="2"/>
      <c r="K52" s="2"/>
      <c r="L52" s="2"/>
      <c r="M52" s="2"/>
      <c r="N52" s="2"/>
      <c r="O52" s="2"/>
    </row>
    <row r="53" ht="15" customHeight="1">
      <c r="A53" s="2"/>
      <c r="B53" s="2"/>
      <c r="C53" s="2"/>
      <c r="D53" s="2"/>
      <c r="E53" s="2"/>
      <c r="F53" s="2"/>
      <c r="G53" s="2"/>
      <c r="H53" s="2"/>
      <c r="I53" s="2"/>
      <c r="J53" s="2"/>
      <c r="K53" s="2"/>
      <c r="L53" s="2"/>
      <c r="M53" s="2"/>
      <c r="N53" s="2"/>
      <c r="O53" s="2"/>
    </row>
    <row r="54" ht="15" customHeight="1">
      <c r="A54" s="2"/>
      <c r="B54" s="2"/>
      <c r="C54" s="2"/>
      <c r="D54" s="2"/>
      <c r="E54" s="2"/>
      <c r="F54" s="2"/>
      <c r="G54" s="2"/>
      <c r="H54" s="2"/>
      <c r="I54" s="2"/>
      <c r="J54" s="2"/>
      <c r="K54" s="2"/>
      <c r="L54" s="2"/>
      <c r="M54" s="2"/>
      <c r="N54" s="2"/>
      <c r="O54" s="2"/>
    </row>
    <row r="55" ht="15" customHeight="1">
      <c r="A55" s="2"/>
      <c r="B55" s="2"/>
      <c r="C55" s="2"/>
      <c r="D55" s="2"/>
      <c r="E55" s="2"/>
      <c r="F55" s="2"/>
      <c r="G55" s="2"/>
      <c r="H55" s="2"/>
      <c r="I55" s="2"/>
      <c r="J55" s="2"/>
      <c r="K55" s="2"/>
      <c r="L55" s="2"/>
      <c r="M55" s="2"/>
      <c r="N55" s="2"/>
      <c r="O55" s="2"/>
    </row>
    <row r="56" ht="15" customHeight="1">
      <c r="A56" s="2"/>
      <c r="B56" s="2"/>
      <c r="C56" s="2"/>
      <c r="D56" s="2"/>
      <c r="E56" s="2"/>
      <c r="F56" s="2"/>
      <c r="G56" s="2"/>
      <c r="H56" s="2"/>
      <c r="I56" s="2"/>
      <c r="J56" s="2"/>
      <c r="K56" s="2"/>
      <c r="L56" s="2"/>
      <c r="M56" s="2"/>
      <c r="N56" s="2"/>
      <c r="O56" s="2"/>
    </row>
    <row r="57" ht="15" customHeight="1">
      <c r="A57" s="2"/>
      <c r="B57" s="2"/>
      <c r="C57" s="2"/>
      <c r="D57" s="2"/>
      <c r="E57" s="2"/>
      <c r="F57" s="2"/>
      <c r="G57" s="2"/>
      <c r="H57" s="2"/>
      <c r="I57" s="2"/>
      <c r="J57" s="2"/>
      <c r="K57" s="2"/>
      <c r="L57" s="2"/>
      <c r="M57" s="2"/>
      <c r="N57" s="2"/>
      <c r="O57" s="2"/>
    </row>
    <row r="58" ht="15" customHeight="1">
      <c r="A58" s="2"/>
      <c r="B58" s="2"/>
      <c r="C58" s="2"/>
      <c r="D58" s="2"/>
      <c r="E58" s="2"/>
      <c r="F58" s="2"/>
      <c r="G58" s="2"/>
      <c r="H58" s="2"/>
      <c r="I58" s="2"/>
      <c r="J58" s="2"/>
      <c r="K58" s="2"/>
      <c r="L58" s="2"/>
      <c r="M58" s="2"/>
      <c r="N58" s="2"/>
      <c r="O58" s="2"/>
    </row>
    <row r="59" ht="15" customHeight="1">
      <c r="A59" s="2"/>
      <c r="B59" s="2"/>
      <c r="C59" s="2"/>
      <c r="D59" s="2"/>
      <c r="E59" s="2"/>
      <c r="F59" s="2"/>
      <c r="G59" s="2"/>
      <c r="H59" s="2"/>
      <c r="I59" s="2"/>
      <c r="J59" s="2"/>
      <c r="K59" s="2"/>
      <c r="L59" s="2"/>
      <c r="M59" s="2"/>
      <c r="N59" s="2"/>
      <c r="O59" s="2"/>
    </row>
    <row r="60" ht="15" customHeight="1">
      <c r="A60" s="2"/>
      <c r="B60" s="2"/>
      <c r="C60" s="2"/>
      <c r="D60" s="2"/>
      <c r="E60" s="2"/>
      <c r="F60" s="2"/>
      <c r="G60" s="2"/>
      <c r="H60" s="2"/>
      <c r="I60" s="2"/>
      <c r="J60" s="2"/>
      <c r="K60" s="2"/>
      <c r="L60" s="2"/>
      <c r="M60" s="2"/>
      <c r="N60" s="2"/>
      <c r="O60" s="2"/>
    </row>
    <row r="61" ht="15" customHeight="1">
      <c r="A61" s="2"/>
      <c r="B61" s="2"/>
      <c r="C61" s="2"/>
      <c r="D61" s="2"/>
      <c r="E61" s="2"/>
      <c r="F61" s="2"/>
      <c r="G61" s="2"/>
      <c r="H61" s="2"/>
      <c r="I61" s="2"/>
      <c r="J61" s="2"/>
      <c r="K61" s="2"/>
      <c r="L61" s="2"/>
      <c r="M61" s="2"/>
      <c r="N61" s="2"/>
      <c r="O61" s="2"/>
    </row>
    <row r="62" ht="15" customHeight="1">
      <c r="A62" s="2"/>
      <c r="B62" s="2"/>
      <c r="C62" s="2"/>
      <c r="D62" s="2"/>
      <c r="E62" s="2"/>
      <c r="F62" s="2"/>
      <c r="G62" s="2"/>
      <c r="H62" s="2"/>
      <c r="I62" s="2"/>
      <c r="J62" s="2"/>
      <c r="K62" s="2"/>
      <c r="L62" s="2"/>
      <c r="M62" s="2"/>
      <c r="N62" s="2"/>
      <c r="O62" s="2"/>
    </row>
    <row r="63" ht="15" customHeight="1">
      <c r="A63" s="2"/>
      <c r="B63" s="2"/>
      <c r="C63" s="2"/>
      <c r="D63" s="2"/>
      <c r="E63" s="2"/>
      <c r="F63" s="2"/>
      <c r="G63" s="2"/>
      <c r="H63" s="2"/>
      <c r="I63" s="2"/>
      <c r="J63" s="2"/>
      <c r="K63" s="2"/>
      <c r="L63" s="2"/>
      <c r="M63" s="2"/>
      <c r="N63" s="2"/>
      <c r="O63" s="2"/>
    </row>
    <row r="64" ht="15" customHeight="1">
      <c r="A64" s="2"/>
      <c r="B64" s="2"/>
      <c r="C64" s="2"/>
      <c r="D64" s="2"/>
      <c r="E64" s="2"/>
      <c r="F64" s="2"/>
      <c r="G64" s="2"/>
      <c r="H64" s="2"/>
      <c r="I64" s="2"/>
      <c r="J64" s="2"/>
      <c r="K64" s="2"/>
      <c r="L64" s="2"/>
      <c r="M64" s="2"/>
      <c r="N64" s="2"/>
      <c r="O64" s="2"/>
    </row>
    <row r="65" ht="15" customHeight="1">
      <c r="A65" s="2"/>
      <c r="B65" s="2"/>
      <c r="C65" s="2"/>
      <c r="D65" s="2"/>
      <c r="E65" s="2"/>
      <c r="F65" s="2"/>
      <c r="G65" s="2"/>
      <c r="H65" s="2"/>
      <c r="I65" s="2"/>
      <c r="J65" s="2"/>
      <c r="K65" s="2"/>
      <c r="L65" s="2"/>
      <c r="M65" s="2"/>
      <c r="N65" s="2"/>
      <c r="O65" s="2"/>
    </row>
    <row r="66" ht="15" customHeight="1">
      <c r="A66" s="2"/>
      <c r="B66" s="2"/>
      <c r="C66" s="2"/>
      <c r="D66" s="2"/>
      <c r="E66" s="2"/>
      <c r="F66" s="2"/>
      <c r="G66" s="2"/>
      <c r="H66" s="2"/>
      <c r="I66" s="2"/>
      <c r="J66" s="2"/>
      <c r="K66" s="2"/>
      <c r="L66" s="2"/>
      <c r="M66" s="2"/>
      <c r="N66" s="2"/>
      <c r="O66" s="2"/>
    </row>
    <row r="67" ht="15" customHeight="1">
      <c r="A67" s="2"/>
      <c r="B67" s="2"/>
      <c r="C67" s="2"/>
      <c r="D67" s="2"/>
      <c r="E67" s="2"/>
      <c r="F67" s="2"/>
      <c r="G67" s="2"/>
      <c r="H67" s="2"/>
      <c r="I67" s="2"/>
      <c r="J67" s="2"/>
      <c r="K67" s="2"/>
      <c r="L67" s="2"/>
      <c r="M67" s="2"/>
      <c r="N67" s="2"/>
      <c r="O67" s="2"/>
    </row>
    <row r="68" ht="15" customHeight="1">
      <c r="A68" s="2"/>
      <c r="B68" s="2"/>
      <c r="C68" s="2"/>
      <c r="D68" s="2"/>
      <c r="E68" s="2"/>
      <c r="F68" s="2"/>
      <c r="G68" s="2"/>
      <c r="H68" s="2"/>
      <c r="I68" s="2"/>
      <c r="J68" s="2"/>
      <c r="K68" s="2"/>
      <c r="L68" s="2"/>
      <c r="M68" s="2"/>
      <c r="N68" s="2"/>
      <c r="O68" s="2"/>
    </row>
    <row r="69" ht="15" customHeight="1">
      <c r="A69" s="2"/>
      <c r="B69" s="2"/>
      <c r="C69" s="2"/>
      <c r="D69" s="2"/>
      <c r="E69" s="2"/>
      <c r="F69" s="2"/>
      <c r="G69" s="2"/>
      <c r="H69" s="2"/>
      <c r="I69" s="2"/>
      <c r="J69" s="2"/>
      <c r="K69" s="2"/>
      <c r="L69" s="2"/>
      <c r="M69" s="2"/>
      <c r="N69" s="2"/>
      <c r="O69" s="2"/>
    </row>
    <row r="70" ht="15" customHeight="1">
      <c r="A70" s="2"/>
      <c r="B70" s="2"/>
      <c r="C70" s="2"/>
      <c r="D70" s="2"/>
      <c r="E70" s="2"/>
      <c r="F70" s="2"/>
      <c r="G70" s="2"/>
      <c r="H70" s="2"/>
      <c r="I70" s="2"/>
      <c r="J70" s="2"/>
      <c r="K70" s="2"/>
      <c r="L70" s="2"/>
      <c r="M70" s="2"/>
      <c r="N70" s="2"/>
      <c r="O70" s="2"/>
    </row>
    <row r="71" ht="15" customHeight="1">
      <c r="A71" s="2"/>
      <c r="B71" s="2"/>
      <c r="C71" s="2"/>
      <c r="D71" s="2"/>
      <c r="E71" s="2"/>
      <c r="F71" s="2"/>
      <c r="G71" s="2"/>
      <c r="H71" s="2"/>
      <c r="I71" s="2"/>
      <c r="J71" s="2"/>
      <c r="K71" s="2"/>
      <c r="L71" s="2"/>
      <c r="M71" s="2"/>
      <c r="N71" s="2"/>
      <c r="O71" s="2"/>
    </row>
    <row r="72" ht="15" customHeight="1">
      <c r="A72" s="2"/>
      <c r="B72" s="2"/>
      <c r="C72" s="2"/>
      <c r="D72" s="2"/>
      <c r="E72" s="2"/>
      <c r="F72" s="2"/>
      <c r="G72" s="2"/>
      <c r="H72" s="2"/>
      <c r="I72" s="2"/>
      <c r="J72" s="2"/>
      <c r="K72" s="2"/>
      <c r="L72" s="2"/>
      <c r="M72" s="2"/>
      <c r="N72" s="2"/>
      <c r="O72" s="2"/>
    </row>
    <row r="73" ht="15" customHeight="1">
      <c r="A73" s="2"/>
      <c r="B73" s="2"/>
      <c r="C73" s="2"/>
      <c r="D73" s="2"/>
      <c r="E73" s="2"/>
      <c r="F73" s="2"/>
      <c r="G73" s="2"/>
      <c r="H73" s="2"/>
      <c r="I73" s="2"/>
      <c r="J73" s="2"/>
      <c r="K73" s="2"/>
      <c r="L73" s="2"/>
      <c r="M73" s="2"/>
      <c r="N73" s="2"/>
      <c r="O73" s="2"/>
    </row>
    <row r="74" ht="15" customHeight="1">
      <c r="A74" s="2"/>
      <c r="B74" s="2"/>
      <c r="C74" s="2"/>
      <c r="D74" s="2"/>
      <c r="E74" s="2"/>
      <c r="F74" s="2"/>
      <c r="G74" s="2"/>
      <c r="H74" s="2"/>
      <c r="I74" s="2"/>
      <c r="J74" s="2"/>
      <c r="K74" s="2"/>
      <c r="L74" s="2"/>
      <c r="M74" s="2"/>
      <c r="N74" s="2"/>
      <c r="O74" s="2"/>
    </row>
    <row r="75" ht="15" customHeight="1">
      <c r="A75" s="2"/>
      <c r="B75" s="2"/>
      <c r="C75" s="2"/>
      <c r="D75" s="2"/>
      <c r="E75" s="2"/>
      <c r="F75" s="2"/>
      <c r="G75" s="2"/>
      <c r="H75" s="2"/>
      <c r="I75" s="2"/>
      <c r="J75" s="2"/>
      <c r="K75" s="2"/>
      <c r="L75" s="2"/>
      <c r="M75" s="2"/>
      <c r="N75" s="2"/>
      <c r="O75" s="2"/>
    </row>
    <row r="76" ht="15" customHeight="1">
      <c r="A76" s="2"/>
      <c r="B76" s="2"/>
      <c r="C76" s="2"/>
      <c r="D76" s="2"/>
      <c r="E76" s="2"/>
      <c r="F76" s="2"/>
      <c r="G76" s="2"/>
      <c r="H76" s="2"/>
      <c r="I76" s="2"/>
      <c r="J76" s="2"/>
      <c r="K76" s="2"/>
      <c r="L76" s="2"/>
      <c r="M76" s="2"/>
      <c r="N76" s="2"/>
      <c r="O76" s="2"/>
    </row>
    <row r="77" ht="15" customHeight="1">
      <c r="A77" s="2"/>
      <c r="B77" s="2"/>
      <c r="C77" s="2"/>
      <c r="D77" s="2"/>
      <c r="E77" s="2"/>
      <c r="F77" s="2"/>
      <c r="G77" s="2"/>
      <c r="H77" s="2"/>
      <c r="I77" s="2"/>
      <c r="J77" s="2"/>
      <c r="K77" s="2"/>
      <c r="L77" s="2"/>
      <c r="M77" s="2"/>
      <c r="N77" s="2"/>
      <c r="O77" s="2"/>
    </row>
    <row r="78" ht="15" customHeight="1">
      <c r="A78" s="2"/>
      <c r="B78" s="2"/>
      <c r="C78" s="2"/>
      <c r="D78" s="2"/>
      <c r="E78" s="2"/>
      <c r="F78" s="2"/>
      <c r="G78" s="2"/>
      <c r="H78" s="2"/>
      <c r="I78" s="2"/>
      <c r="J78" s="2"/>
      <c r="K78" s="2"/>
      <c r="L78" s="2"/>
      <c r="M78" s="2"/>
      <c r="N78" s="2"/>
      <c r="O78" s="2"/>
    </row>
    <row r="79" ht="15" customHeight="1">
      <c r="A79" s="2"/>
      <c r="B79" s="2"/>
      <c r="C79" s="2"/>
      <c r="D79" s="2"/>
      <c r="E79" s="2"/>
      <c r="F79" s="2"/>
      <c r="G79" s="2"/>
      <c r="H79" s="2"/>
      <c r="I79" s="2"/>
      <c r="J79" s="2"/>
      <c r="K79" s="2"/>
      <c r="L79" s="2"/>
      <c r="M79" s="2"/>
      <c r="N79" s="2"/>
      <c r="O79" s="2"/>
    </row>
    <row r="80" ht="15" customHeight="1">
      <c r="A80" s="2"/>
      <c r="B80" s="2"/>
      <c r="C80" s="2"/>
      <c r="D80" s="2"/>
      <c r="E80" s="2"/>
      <c r="F80" s="2"/>
      <c r="G80" s="2"/>
      <c r="H80" s="2"/>
      <c r="I80" s="2"/>
      <c r="J80" s="2"/>
      <c r="K80" s="2"/>
      <c r="L80" s="2"/>
      <c r="M80" s="2"/>
      <c r="N80" s="2"/>
      <c r="O80" s="2"/>
    </row>
    <row r="81" ht="15" customHeight="1">
      <c r="A81" s="2"/>
      <c r="B81" s="2"/>
      <c r="C81" s="2"/>
      <c r="D81" s="2"/>
      <c r="E81" s="2"/>
      <c r="F81" s="2"/>
      <c r="G81" s="2"/>
      <c r="H81" s="2"/>
      <c r="I81" s="2"/>
      <c r="J81" s="2"/>
      <c r="K81" s="2"/>
      <c r="L81" s="2"/>
      <c r="M81" s="2"/>
      <c r="N81" s="2"/>
      <c r="O81" s="2"/>
    </row>
    <row r="82" ht="15" customHeight="1">
      <c r="A82" s="2"/>
      <c r="B82" s="2"/>
      <c r="C82" s="2"/>
      <c r="D82" s="2"/>
      <c r="E82" s="2"/>
      <c r="F82" s="2"/>
      <c r="G82" s="2"/>
      <c r="H82" s="2"/>
      <c r="I82" s="2"/>
      <c r="J82" s="2"/>
      <c r="K82" s="2"/>
      <c r="L82" s="2"/>
      <c r="M82" s="2"/>
      <c r="N82" s="2"/>
      <c r="O82" s="2"/>
    </row>
    <row r="83" ht="15" customHeight="1">
      <c r="A83" s="2"/>
      <c r="B83" s="2"/>
      <c r="C83" s="2"/>
      <c r="D83" s="2"/>
      <c r="E83" s="2"/>
      <c r="F83" s="2"/>
      <c r="G83" s="2"/>
      <c r="H83" s="2"/>
      <c r="I83" s="2"/>
      <c r="J83" s="2"/>
      <c r="K83" s="2"/>
      <c r="L83" s="2"/>
      <c r="M83" s="2"/>
      <c r="N83" s="2"/>
      <c r="O83" s="2"/>
    </row>
    <row r="84" ht="15" customHeight="1">
      <c r="A84" s="2"/>
      <c r="B84" s="2"/>
      <c r="C84" s="2"/>
      <c r="D84" s="2"/>
      <c r="E84" s="2"/>
      <c r="F84" s="2"/>
      <c r="G84" s="2"/>
      <c r="H84" s="2"/>
      <c r="I84" s="2"/>
      <c r="J84" s="2"/>
      <c r="K84" s="2"/>
      <c r="L84" s="2"/>
      <c r="M84" s="2"/>
      <c r="N84" s="2"/>
      <c r="O84" s="2"/>
    </row>
    <row r="85" ht="15" customHeight="1">
      <c r="A85" s="2"/>
      <c r="B85" s="2"/>
      <c r="C85" s="2"/>
      <c r="D85" s="2"/>
      <c r="E85" s="2"/>
      <c r="F85" s="2"/>
      <c r="G85" s="2"/>
      <c r="H85" s="2"/>
      <c r="I85" s="2"/>
      <c r="J85" s="2"/>
      <c r="K85" s="2"/>
      <c r="L85" s="2"/>
      <c r="M85" s="2"/>
      <c r="N85" s="2"/>
      <c r="O85" s="2"/>
    </row>
    <row r="86" ht="15" customHeight="1">
      <c r="A86" s="2"/>
      <c r="B86" s="2"/>
      <c r="C86" s="2"/>
      <c r="D86" s="2"/>
      <c r="E86" s="2"/>
      <c r="F86" s="2"/>
      <c r="G86" s="2"/>
      <c r="H86" s="2"/>
      <c r="I86" s="2"/>
      <c r="J86" s="2"/>
      <c r="K86" s="2"/>
      <c r="L86" s="2"/>
      <c r="M86" s="2"/>
      <c r="N86" s="2"/>
      <c r="O86" s="2"/>
    </row>
    <row r="87" ht="15" customHeight="1">
      <c r="A87" s="2"/>
      <c r="B87" s="2"/>
      <c r="C87" s="2"/>
      <c r="D87" s="2"/>
      <c r="E87" s="2"/>
      <c r="F87" s="2"/>
      <c r="G87" s="2"/>
      <c r="H87" s="2"/>
      <c r="I87" s="2"/>
      <c r="J87" s="2"/>
      <c r="K87" s="2"/>
      <c r="L87" s="2"/>
      <c r="M87" s="2"/>
      <c r="N87" s="2"/>
      <c r="O87" s="2"/>
    </row>
    <row r="88" ht="15" customHeight="1">
      <c r="A88" s="2"/>
      <c r="B88" s="2"/>
      <c r="C88" s="2"/>
      <c r="D88" s="2"/>
      <c r="E88" s="2"/>
      <c r="F88" s="2"/>
      <c r="G88" s="2"/>
      <c r="H88" s="2"/>
      <c r="I88" s="2"/>
      <c r="J88" s="2"/>
      <c r="K88" s="2"/>
      <c r="L88" s="2"/>
      <c r="M88" s="2"/>
      <c r="N88" s="2"/>
      <c r="O88" s="2"/>
    </row>
    <row r="89" ht="15" customHeight="1">
      <c r="A89" s="2"/>
      <c r="B89" s="2"/>
      <c r="C89" s="2"/>
      <c r="D89" s="2"/>
      <c r="E89" s="2"/>
      <c r="F89" s="2"/>
      <c r="G89" s="2"/>
      <c r="H89" s="2"/>
      <c r="I89" s="2"/>
      <c r="J89" s="2"/>
      <c r="K89" s="2"/>
      <c r="L89" s="2"/>
      <c r="M89" s="2"/>
      <c r="N89" s="2"/>
      <c r="O89" s="2"/>
    </row>
    <row r="90" ht="15" customHeight="1">
      <c r="A90" s="2"/>
      <c r="B90" s="2"/>
      <c r="C90" s="2"/>
      <c r="D90" s="2"/>
      <c r="E90" s="2"/>
      <c r="F90" s="2"/>
      <c r="G90" s="2"/>
      <c r="H90" s="2"/>
      <c r="I90" s="2"/>
      <c r="J90" s="2"/>
      <c r="K90" s="2"/>
      <c r="L90" s="2"/>
      <c r="M90" s="2"/>
      <c r="N90" s="2"/>
      <c r="O90" s="2"/>
    </row>
    <row r="91" ht="15" customHeight="1">
      <c r="A91" s="2"/>
      <c r="B91" s="2"/>
      <c r="C91" s="2"/>
      <c r="D91" s="2"/>
      <c r="E91" s="2"/>
      <c r="F91" s="2"/>
      <c r="G91" s="2"/>
      <c r="H91" s="2"/>
      <c r="I91" s="2"/>
      <c r="J91" s="2"/>
      <c r="K91" s="2"/>
      <c r="L91" s="2"/>
      <c r="M91" s="2"/>
      <c r="N91" s="2"/>
      <c r="O91" s="2"/>
    </row>
    <row r="92" ht="15" customHeight="1">
      <c r="A92" s="2"/>
      <c r="B92" s="2"/>
      <c r="C92" s="2"/>
      <c r="D92" s="2"/>
      <c r="E92" s="2"/>
      <c r="F92" s="2"/>
      <c r="G92" s="2"/>
      <c r="H92" s="2"/>
      <c r="I92" s="2"/>
      <c r="J92" s="2"/>
      <c r="K92" s="2"/>
      <c r="L92" s="2"/>
      <c r="M92" s="2"/>
      <c r="N92" s="2"/>
      <c r="O92" s="2"/>
    </row>
    <row r="93" ht="15" customHeight="1">
      <c r="A93" s="2"/>
      <c r="B93" s="2"/>
      <c r="C93" s="2"/>
      <c r="D93" s="2"/>
      <c r="E93" s="2"/>
      <c r="F93" s="2"/>
      <c r="G93" s="2"/>
      <c r="H93" s="2"/>
      <c r="I93" s="2"/>
      <c r="J93" s="2"/>
      <c r="K93" s="2"/>
      <c r="L93" s="2"/>
      <c r="M93" s="2"/>
      <c r="N93" s="2"/>
      <c r="O93" s="2"/>
    </row>
    <row r="94" ht="15" customHeight="1">
      <c r="A94" s="2"/>
      <c r="B94" s="2"/>
      <c r="C94" s="2"/>
      <c r="D94" s="2"/>
      <c r="E94" s="2"/>
      <c r="F94" s="2"/>
      <c r="G94" s="2"/>
      <c r="H94" s="2"/>
      <c r="I94" s="2"/>
      <c r="J94" s="2"/>
      <c r="K94" s="2"/>
      <c r="L94" s="2"/>
      <c r="M94" s="2"/>
      <c r="N94" s="2"/>
      <c r="O94" s="2"/>
    </row>
    <row r="95" ht="15" customHeight="1">
      <c r="A95" s="2"/>
      <c r="B95" s="2"/>
      <c r="C95" s="2"/>
      <c r="D95" s="2"/>
      <c r="E95" s="2"/>
      <c r="F95" s="2"/>
      <c r="G95" s="2"/>
      <c r="H95" s="2"/>
      <c r="I95" s="2"/>
      <c r="J95" s="2"/>
      <c r="K95" s="2"/>
      <c r="L95" s="2"/>
      <c r="M95" s="2"/>
      <c r="N95" s="2"/>
      <c r="O95" s="2"/>
    </row>
    <row r="96" ht="15" customHeight="1">
      <c r="A96" s="2"/>
      <c r="B96" s="2"/>
      <c r="C96" s="2"/>
      <c r="D96" s="2"/>
      <c r="E96" s="2"/>
      <c r="F96" s="2"/>
      <c r="G96" s="2"/>
      <c r="H96" s="2"/>
      <c r="I96" s="2"/>
      <c r="J96" s="2"/>
      <c r="K96" s="2"/>
      <c r="L96" s="2"/>
      <c r="M96" s="2"/>
      <c r="N96" s="2"/>
      <c r="O96" s="2"/>
    </row>
    <row r="97" ht="15" customHeight="1">
      <c r="A97" s="2"/>
      <c r="B97" s="2"/>
      <c r="C97" s="2"/>
      <c r="D97" s="2"/>
      <c r="E97" s="2"/>
      <c r="F97" s="2"/>
      <c r="G97" s="2"/>
      <c r="H97" s="2"/>
      <c r="I97" s="2"/>
      <c r="J97" s="2"/>
      <c r="K97" s="2"/>
      <c r="L97" s="2"/>
      <c r="M97" s="2"/>
      <c r="N97" s="2"/>
      <c r="O97" s="2"/>
    </row>
    <row r="98" ht="15" customHeight="1">
      <c r="A98" s="2"/>
      <c r="B98" s="2"/>
      <c r="C98" s="2"/>
      <c r="D98" s="2"/>
      <c r="E98" s="2"/>
      <c r="F98" s="2"/>
      <c r="G98" s="2"/>
      <c r="H98" s="2"/>
      <c r="I98" s="2"/>
      <c r="J98" s="2"/>
      <c r="K98" s="2"/>
      <c r="L98" s="2"/>
      <c r="M98" s="2"/>
      <c r="N98" s="2"/>
      <c r="O98" s="2"/>
    </row>
    <row r="99" ht="15" customHeight="1">
      <c r="A99" s="2"/>
      <c r="B99" s="2"/>
      <c r="C99" s="2"/>
      <c r="D99" s="2"/>
      <c r="E99" s="2"/>
      <c r="F99" s="2"/>
      <c r="G99" s="2"/>
      <c r="H99" s="2"/>
      <c r="I99" s="2"/>
      <c r="J99" s="2"/>
      <c r="K99" s="2"/>
      <c r="L99" s="2"/>
      <c r="M99" s="2"/>
      <c r="N99" s="2"/>
      <c r="O99" s="2"/>
    </row>
    <row r="100" ht="15" customHeight="1">
      <c r="A100" s="2"/>
      <c r="B100" s="2"/>
      <c r="C100" s="2"/>
      <c r="D100" s="2"/>
      <c r="E100" s="2"/>
      <c r="F100" s="2"/>
      <c r="G100" s="2"/>
      <c r="H100" s="2"/>
      <c r="I100" s="2"/>
      <c r="J100" s="2"/>
      <c r="K100" s="2"/>
      <c r="L100" s="2"/>
      <c r="M100" s="2"/>
      <c r="N100" s="2"/>
      <c r="O100" s="2"/>
    </row>
    <row r="101" ht="15" customHeight="1">
      <c r="A101" s="2"/>
      <c r="B101" s="2"/>
      <c r="C101" s="2"/>
      <c r="D101" s="2"/>
      <c r="E101" s="2"/>
      <c r="F101" s="2"/>
      <c r="G101" s="2"/>
      <c r="H101" s="2"/>
      <c r="I101" s="2"/>
      <c r="J101" s="2"/>
      <c r="K101" s="2"/>
      <c r="L101" s="2"/>
      <c r="M101" s="2"/>
      <c r="N101" s="2"/>
      <c r="O101" s="2"/>
    </row>
    <row r="102" ht="15" customHeight="1">
      <c r="A102" s="2"/>
      <c r="B102" s="2"/>
      <c r="C102" s="2"/>
      <c r="D102" s="2"/>
      <c r="E102" s="2"/>
      <c r="F102" s="2"/>
      <c r="G102" s="2"/>
      <c r="H102" s="2"/>
      <c r="I102" s="2"/>
      <c r="J102" s="2"/>
      <c r="K102" s="2"/>
      <c r="L102" s="2"/>
      <c r="M102" s="2"/>
      <c r="N102" s="2"/>
      <c r="O102" s="2"/>
    </row>
    <row r="103" ht="15" customHeight="1">
      <c r="A103" s="2"/>
      <c r="B103" s="2"/>
      <c r="C103" s="2"/>
      <c r="D103" s="2"/>
      <c r="E103" s="2"/>
      <c r="F103" s="2"/>
      <c r="G103" s="2"/>
      <c r="H103" s="2"/>
      <c r="I103" s="2"/>
      <c r="J103" s="2"/>
      <c r="K103" s="2"/>
      <c r="L103" s="2"/>
      <c r="M103" s="2"/>
      <c r="N103" s="2"/>
      <c r="O103" s="2"/>
    </row>
    <row r="104" ht="15" customHeight="1">
      <c r="A104" s="2"/>
      <c r="B104" s="2"/>
      <c r="C104" s="2"/>
      <c r="D104" s="2"/>
      <c r="E104" s="2"/>
      <c r="F104" s="2"/>
      <c r="G104" s="2"/>
      <c r="H104" s="2"/>
      <c r="I104" s="2"/>
      <c r="J104" s="2"/>
      <c r="K104" s="2"/>
      <c r="L104" s="2"/>
      <c r="M104" s="2"/>
      <c r="N104" s="2"/>
      <c r="O104" s="2"/>
    </row>
  </sheetData>
  <pageMargins left="0.75" right="0.75" top="1" bottom="1" header="0.5" footer="0.5"/>
  <pageSetup firstPageNumber="1" fitToHeight="1" fitToWidth="1" scale="100" useFirstPageNumber="0" orientation="portrait" pageOrder="downThenOver"/>
  <headerFooter>
    <oddFooter>&amp;C&amp;"Helvetica,Regular"&amp;12&amp;K000000&amp;P</oddFooter>
  </headerFooter>
  <drawing r:id="rId1"/>
</worksheet>
</file>

<file path=xl/worksheets/sheet6.xml><?xml version="1.0" encoding="utf-8"?>
<worksheet xmlns:r="http://schemas.openxmlformats.org/officeDocument/2006/relationships" xmlns="http://schemas.openxmlformats.org/spreadsheetml/2006/main">
  <dimension ref="A1:O104"/>
  <sheetViews>
    <sheetView workbookViewId="0" showGridLines="0" defaultGridColor="1"/>
  </sheetViews>
  <sheetFormatPr defaultColWidth="10.7143" defaultRowHeight="15" customHeight="1" outlineLevelRow="0" outlineLevelCol="0"/>
  <cols>
    <col min="1" max="1" width="10.7344" style="185" customWidth="1"/>
    <col min="2" max="2" width="10.7344" style="185" customWidth="1"/>
    <col min="3" max="3" width="10.7344" style="185" customWidth="1"/>
    <col min="4" max="4" width="10.7344" style="185" customWidth="1"/>
    <col min="5" max="5" width="32.8672" style="185" customWidth="1"/>
    <col min="6" max="6" width="50.5781" style="185" customWidth="1"/>
    <col min="7" max="7" width="50.5781" style="185" customWidth="1"/>
    <col min="8" max="8" width="50" style="185" customWidth="1"/>
    <col min="9" max="9" width="26.5781" style="185" customWidth="1"/>
    <col min="10" max="10" width="30" style="185" customWidth="1"/>
    <col min="11" max="11" width="10.7344" style="185" customWidth="1"/>
    <col min="12" max="12" width="10.7344" style="185" customWidth="1"/>
    <col min="13" max="13" width="10.7344" style="185" customWidth="1"/>
    <col min="14" max="14" width="10.7344" style="185" customWidth="1"/>
    <col min="15" max="15" width="10.7344" style="185" customWidth="1"/>
    <col min="16" max="256" width="10.7344" style="185" customWidth="1"/>
  </cols>
  <sheetData>
    <row r="1" ht="15" customHeight="1">
      <c r="A1" s="46"/>
      <c r="B1" s="46"/>
      <c r="C1" s="46"/>
      <c r="D1" s="46"/>
      <c r="E1" s="46"/>
      <c r="F1" s="46"/>
      <c r="G1" s="46"/>
      <c r="H1" s="46"/>
      <c r="I1" s="46"/>
      <c r="J1" s="46"/>
      <c r="K1" s="46"/>
      <c r="L1" s="46"/>
      <c r="M1" s="46"/>
      <c r="N1" s="46"/>
      <c r="O1" s="46"/>
    </row>
    <row r="2" ht="15" customHeight="1">
      <c r="A2" s="46"/>
      <c r="B2" s="46"/>
      <c r="C2" s="46"/>
      <c r="D2" s="46"/>
      <c r="E2" s="46"/>
      <c r="F2" s="46"/>
      <c r="G2" s="46"/>
      <c r="H2" s="46"/>
      <c r="I2" s="46"/>
      <c r="J2" s="46"/>
      <c r="K2" s="46"/>
      <c r="L2" s="46"/>
      <c r="M2" s="46"/>
      <c r="N2" s="46"/>
      <c r="O2" s="46"/>
    </row>
    <row r="3" ht="15" customHeight="1">
      <c r="A3" s="46"/>
      <c r="B3" s="46"/>
      <c r="C3" s="46"/>
      <c r="D3" s="46"/>
      <c r="E3" s="46"/>
      <c r="F3" t="s" s="43">
        <v>1674</v>
      </c>
      <c r="G3" s="46"/>
      <c r="H3" s="46"/>
      <c r="I3" s="46"/>
      <c r="J3" s="46"/>
      <c r="K3" s="46"/>
      <c r="L3" s="46"/>
      <c r="M3" s="46"/>
      <c r="N3" s="46"/>
      <c r="O3" s="46"/>
    </row>
    <row r="4" ht="15" customHeight="1">
      <c r="A4" s="46"/>
      <c r="B4" s="46"/>
      <c r="C4" s="46"/>
      <c r="D4" s="46"/>
      <c r="E4" s="46"/>
      <c r="F4" s="46"/>
      <c r="G4" s="46"/>
      <c r="H4" s="46"/>
      <c r="I4" s="46"/>
      <c r="J4" s="46"/>
      <c r="K4" s="46"/>
      <c r="L4" s="46"/>
      <c r="M4" s="46"/>
      <c r="N4" s="46"/>
      <c r="O4" s="46"/>
    </row>
    <row r="5" ht="15" customHeight="1">
      <c r="A5" s="46"/>
      <c r="B5" s="46"/>
      <c r="C5" s="46"/>
      <c r="D5" s="46"/>
      <c r="E5" t="s" s="43">
        <v>1675</v>
      </c>
      <c r="F5" s="46"/>
      <c r="G5" s="46"/>
      <c r="H5" s="46"/>
      <c r="I5" s="46"/>
      <c r="J5" s="46"/>
      <c r="K5" s="46"/>
      <c r="L5" s="46"/>
      <c r="M5" s="46"/>
      <c r="N5" s="46"/>
      <c r="O5" s="46"/>
    </row>
    <row r="6" ht="15" customHeight="1">
      <c r="A6" s="46"/>
      <c r="B6" s="46"/>
      <c r="C6" s="46"/>
      <c r="D6" s="46"/>
      <c r="E6" s="46"/>
      <c r="F6" t="s" s="43">
        <v>1676</v>
      </c>
      <c r="G6" s="46"/>
      <c r="H6" t="s" s="43">
        <v>1684</v>
      </c>
      <c r="I6" s="46"/>
      <c r="J6" s="46"/>
      <c r="K6" s="46"/>
      <c r="L6" s="46"/>
      <c r="M6" s="46"/>
      <c r="N6" s="46"/>
      <c r="O6" s="46"/>
    </row>
    <row r="7" ht="15" customHeight="1">
      <c r="A7" s="46"/>
      <c r="B7" s="46"/>
      <c r="C7" s="46"/>
      <c r="D7" s="46"/>
      <c r="E7" s="46"/>
      <c r="F7" t="s" s="43">
        <v>1677</v>
      </c>
      <c r="G7" t="s" s="43">
        <v>1678</v>
      </c>
      <c r="H7" t="s" s="43">
        <v>1677</v>
      </c>
      <c r="I7" t="s" s="43">
        <v>1678</v>
      </c>
      <c r="J7" s="46"/>
      <c r="K7" t="s" s="43">
        <v>1679</v>
      </c>
      <c r="L7" t="s" s="43">
        <v>1685</v>
      </c>
      <c r="M7" s="46"/>
      <c r="N7" s="46"/>
      <c r="O7" s="46"/>
    </row>
    <row r="8" ht="15" customHeight="1">
      <c r="A8" s="46"/>
      <c r="B8" s="46"/>
      <c r="C8" s="46"/>
      <c r="D8" s="46"/>
      <c r="E8" t="s" s="43">
        <v>1680</v>
      </c>
      <c r="F8" s="49">
        <v>3</v>
      </c>
      <c r="G8" s="49">
        <v>10</v>
      </c>
      <c r="H8" s="49">
        <v>4</v>
      </c>
      <c r="I8" s="49">
        <v>16</v>
      </c>
      <c r="J8" t="s" s="43">
        <v>1680</v>
      </c>
      <c r="K8" s="119">
        <f>F8/G8</f>
        <v>0.3</v>
      </c>
      <c r="L8" s="119">
        <f>H8/I8</f>
        <v>0.25</v>
      </c>
      <c r="M8" s="46"/>
      <c r="N8" s="46"/>
      <c r="O8" s="46"/>
    </row>
    <row r="9" ht="15" customHeight="1">
      <c r="A9" s="46"/>
      <c r="B9" s="46"/>
      <c r="C9" s="46"/>
      <c r="D9" s="46"/>
      <c r="E9" t="s" s="43">
        <v>1681</v>
      </c>
      <c r="F9" s="49">
        <v>2</v>
      </c>
      <c r="G9" s="49">
        <v>8</v>
      </c>
      <c r="H9" s="49">
        <v>3</v>
      </c>
      <c r="I9" s="49">
        <v>15</v>
      </c>
      <c r="J9" t="s" s="43">
        <v>1681</v>
      </c>
      <c r="K9" s="119">
        <f>F9/G9</f>
        <v>0.25</v>
      </c>
      <c r="L9" s="119">
        <f>H9/I9</f>
        <v>0.2</v>
      </c>
      <c r="M9" s="46"/>
      <c r="N9" s="46"/>
      <c r="O9" s="46"/>
    </row>
    <row r="10" ht="15" customHeight="1">
      <c r="A10" s="46"/>
      <c r="B10" s="46"/>
      <c r="C10" s="46"/>
      <c r="D10" s="46"/>
      <c r="E10" t="s" s="43">
        <v>1682</v>
      </c>
      <c r="F10" s="49">
        <v>4</v>
      </c>
      <c r="G10" s="49">
        <v>27</v>
      </c>
      <c r="H10" s="49">
        <v>4</v>
      </c>
      <c r="I10" s="49">
        <v>36</v>
      </c>
      <c r="J10" t="s" s="43">
        <v>1682</v>
      </c>
      <c r="K10" s="119">
        <f>F10/G10</f>
        <v>0.1481481481481481</v>
      </c>
      <c r="L10" s="119">
        <f>H10/I10</f>
        <v>0.1111111111111111</v>
      </c>
      <c r="M10" s="46"/>
      <c r="N10" s="46"/>
      <c r="O10" s="46"/>
    </row>
    <row r="11" ht="15" customHeight="1">
      <c r="A11" s="46"/>
      <c r="B11" s="46"/>
      <c r="C11" s="46"/>
      <c r="D11" s="46"/>
      <c r="E11" s="46"/>
      <c r="F11" s="46"/>
      <c r="G11" s="46"/>
      <c r="H11" s="46"/>
      <c r="I11" s="46"/>
      <c r="J11" s="46"/>
      <c r="K11" s="119"/>
      <c r="L11" s="119"/>
      <c r="M11" s="46"/>
      <c r="N11" s="46"/>
      <c r="O11" s="46"/>
    </row>
    <row r="12" ht="15" customHeight="1">
      <c r="A12" s="46"/>
      <c r="B12" s="46"/>
      <c r="C12" s="46"/>
      <c r="D12" s="46"/>
      <c r="E12" s="46"/>
      <c r="F12" s="46"/>
      <c r="G12" s="46"/>
      <c r="H12" s="46"/>
      <c r="I12" s="46"/>
      <c r="J12" s="46"/>
      <c r="K12" s="119"/>
      <c r="L12" s="119"/>
      <c r="M12" s="46"/>
      <c r="N12" s="46"/>
      <c r="O12" s="46"/>
    </row>
    <row r="13" ht="15" customHeight="1">
      <c r="A13" s="46"/>
      <c r="B13" s="46"/>
      <c r="C13" s="46"/>
      <c r="D13" s="46"/>
      <c r="E13" s="46"/>
      <c r="F13" s="46"/>
      <c r="G13" s="46"/>
      <c r="H13" s="46"/>
      <c r="I13" s="46"/>
      <c r="J13" s="46"/>
      <c r="K13" s="119"/>
      <c r="L13" s="119"/>
      <c r="M13" s="46"/>
      <c r="N13" s="46"/>
      <c r="O13" s="46"/>
    </row>
    <row r="14" ht="15" customHeight="1">
      <c r="A14" s="46"/>
      <c r="B14" s="46"/>
      <c r="C14" s="46"/>
      <c r="D14" s="46"/>
      <c r="E14" t="s" s="43">
        <v>1683</v>
      </c>
      <c r="F14" s="46"/>
      <c r="G14" s="46"/>
      <c r="H14" s="46"/>
      <c r="I14" s="46"/>
      <c r="J14" s="46"/>
      <c r="K14" s="46"/>
      <c r="L14" s="46"/>
      <c r="M14" s="46"/>
      <c r="N14" s="46"/>
      <c r="O14" s="46"/>
    </row>
    <row r="15" ht="15" customHeight="1">
      <c r="A15" s="46"/>
      <c r="B15" s="46"/>
      <c r="C15" s="46"/>
      <c r="D15" s="46"/>
      <c r="E15" s="46"/>
      <c r="F15" t="s" s="43">
        <v>1676</v>
      </c>
      <c r="G15" s="46"/>
      <c r="H15" t="s" s="43">
        <v>1684</v>
      </c>
      <c r="I15" s="46"/>
      <c r="J15" s="46"/>
      <c r="K15" s="46"/>
      <c r="L15" s="46"/>
      <c r="M15" s="46"/>
      <c r="N15" s="46"/>
      <c r="O15" s="46"/>
    </row>
    <row r="16" ht="15" customHeight="1">
      <c r="A16" s="46"/>
      <c r="B16" s="46"/>
      <c r="C16" s="46"/>
      <c r="D16" s="46"/>
      <c r="E16" s="46"/>
      <c r="F16" t="s" s="43">
        <v>1677</v>
      </c>
      <c r="G16" t="s" s="43">
        <v>1678</v>
      </c>
      <c r="H16" t="s" s="43">
        <v>1677</v>
      </c>
      <c r="I16" t="s" s="43">
        <v>1678</v>
      </c>
      <c r="J16" s="46"/>
      <c r="K16" t="s" s="43">
        <v>1679</v>
      </c>
      <c r="L16" t="s" s="43">
        <v>1685</v>
      </c>
      <c r="M16" s="46"/>
      <c r="N16" s="46"/>
      <c r="O16" s="46"/>
    </row>
    <row r="17" ht="15" customHeight="1">
      <c r="A17" s="46"/>
      <c r="B17" s="46"/>
      <c r="C17" s="46"/>
      <c r="D17" s="46"/>
      <c r="E17" t="s" s="43">
        <v>1680</v>
      </c>
      <c r="F17" s="49">
        <v>24</v>
      </c>
      <c r="G17" s="49">
        <v>98</v>
      </c>
      <c r="H17" s="49">
        <v>29</v>
      </c>
      <c r="I17" s="49">
        <v>125</v>
      </c>
      <c r="J17" t="s" s="43">
        <v>1680</v>
      </c>
      <c r="K17" s="119">
        <f>F17/G17</f>
        <v>0.2448979591836735</v>
      </c>
      <c r="L17" s="119">
        <f>H17/I17</f>
        <v>0.232</v>
      </c>
      <c r="M17" s="46"/>
      <c r="N17" s="46"/>
      <c r="O17" s="46"/>
    </row>
    <row r="18" ht="15" customHeight="1">
      <c r="A18" s="46"/>
      <c r="B18" s="46"/>
      <c r="C18" s="46"/>
      <c r="D18" s="46"/>
      <c r="E18" t="s" s="43">
        <v>1681</v>
      </c>
      <c r="F18" s="49">
        <v>20</v>
      </c>
      <c r="G18" s="49">
        <v>63</v>
      </c>
      <c r="H18" s="49">
        <v>25</v>
      </c>
      <c r="I18" s="49">
        <v>96</v>
      </c>
      <c r="J18" t="s" s="43">
        <v>1681</v>
      </c>
      <c r="K18" s="119">
        <f>F18/G18</f>
        <v>0.3174603174603174</v>
      </c>
      <c r="L18" s="119">
        <f>H18/I18</f>
        <v>0.2604166666666667</v>
      </c>
      <c r="M18" s="46"/>
      <c r="N18" s="46"/>
      <c r="O18" s="46"/>
    </row>
    <row r="19" ht="15" customHeight="1">
      <c r="A19" s="46"/>
      <c r="B19" s="46"/>
      <c r="C19" s="46"/>
      <c r="D19" s="46"/>
      <c r="E19" t="s" s="43">
        <v>1682</v>
      </c>
      <c r="F19" s="49">
        <v>54</v>
      </c>
      <c r="G19" s="49">
        <v>258</v>
      </c>
      <c r="H19" s="49">
        <v>54</v>
      </c>
      <c r="I19" s="49">
        <v>291</v>
      </c>
      <c r="J19" t="s" s="43">
        <v>1682</v>
      </c>
      <c r="K19" s="119">
        <f>F19/G19</f>
        <v>0.2093023255813954</v>
      </c>
      <c r="L19" s="119">
        <f>H19/I19</f>
        <v>0.1855670103092784</v>
      </c>
      <c r="M19" s="46"/>
      <c r="N19" s="46"/>
      <c r="O19" s="46"/>
    </row>
    <row r="20" ht="15" customHeight="1">
      <c r="A20" s="46"/>
      <c r="B20" s="46"/>
      <c r="C20" s="46"/>
      <c r="D20" s="46"/>
      <c r="E20" s="46"/>
      <c r="F20" s="46"/>
      <c r="G20" s="46"/>
      <c r="H20" s="46"/>
      <c r="I20" s="46"/>
      <c r="J20" s="46"/>
      <c r="K20" s="46"/>
      <c r="L20" s="46"/>
      <c r="M20" s="46"/>
      <c r="N20" s="46"/>
      <c r="O20" s="46"/>
    </row>
    <row r="21" ht="15" customHeight="1">
      <c r="A21" s="46"/>
      <c r="B21" s="46"/>
      <c r="C21" s="46"/>
      <c r="D21" s="46"/>
      <c r="E21" s="46"/>
      <c r="F21" s="46"/>
      <c r="G21" s="46"/>
      <c r="H21" s="46"/>
      <c r="I21" s="46"/>
      <c r="J21" s="46"/>
      <c r="K21" s="46"/>
      <c r="L21" s="46"/>
      <c r="M21" s="46"/>
      <c r="N21" s="46"/>
      <c r="O21" s="46"/>
    </row>
    <row r="22" ht="15" customHeight="1">
      <c r="A22" s="46"/>
      <c r="B22" s="46"/>
      <c r="C22" s="46"/>
      <c r="D22" s="46"/>
      <c r="E22" s="46"/>
      <c r="F22" s="46"/>
      <c r="G22" s="46"/>
      <c r="H22" s="46"/>
      <c r="I22" s="46"/>
      <c r="J22" s="46"/>
      <c r="K22" s="46"/>
      <c r="L22" s="46"/>
      <c r="M22" s="46"/>
      <c r="N22" s="46"/>
      <c r="O22" s="46"/>
    </row>
    <row r="23" ht="15" customHeight="1">
      <c r="A23" s="46"/>
      <c r="B23" s="46"/>
      <c r="C23" s="46"/>
      <c r="D23" s="46"/>
      <c r="E23" s="46"/>
      <c r="F23" s="46"/>
      <c r="G23" s="46"/>
      <c r="H23" s="46"/>
      <c r="I23" s="46"/>
      <c r="J23" s="46"/>
      <c r="K23" s="46"/>
      <c r="L23" s="46"/>
      <c r="M23" s="46"/>
      <c r="N23" s="46"/>
      <c r="O23" s="46"/>
    </row>
    <row r="24" ht="15" customHeight="1">
      <c r="A24" s="46"/>
      <c r="B24" s="46"/>
      <c r="C24" s="46"/>
      <c r="D24" s="46"/>
      <c r="E24" s="46"/>
      <c r="F24" s="46"/>
      <c r="G24" s="46"/>
      <c r="H24" s="46"/>
      <c r="I24" s="46"/>
      <c r="J24" s="46"/>
      <c r="K24" s="46"/>
      <c r="L24" s="46"/>
      <c r="M24" s="46"/>
      <c r="N24" s="46"/>
      <c r="O24" s="46"/>
    </row>
    <row r="25" ht="15" customHeight="1">
      <c r="A25" s="46"/>
      <c r="B25" s="46"/>
      <c r="C25" s="46"/>
      <c r="D25" s="46"/>
      <c r="E25" s="46"/>
      <c r="F25" s="46"/>
      <c r="G25" s="46"/>
      <c r="H25" s="46"/>
      <c r="I25" s="46"/>
      <c r="J25" s="46"/>
      <c r="K25" s="46"/>
      <c r="L25" s="46"/>
      <c r="M25" s="46"/>
      <c r="N25" s="46"/>
      <c r="O25" s="46"/>
    </row>
    <row r="26" ht="15" customHeight="1">
      <c r="A26" s="46"/>
      <c r="B26" s="46"/>
      <c r="C26" s="46"/>
      <c r="D26" s="46"/>
      <c r="E26" s="46"/>
      <c r="F26" s="46"/>
      <c r="G26" s="46"/>
      <c r="H26" s="46"/>
      <c r="I26" s="46"/>
      <c r="J26" s="46"/>
      <c r="K26" s="46"/>
      <c r="L26" s="46"/>
      <c r="M26" s="46"/>
      <c r="N26" s="46"/>
      <c r="O26" s="46"/>
    </row>
    <row r="27" ht="15" customHeight="1">
      <c r="A27" s="46"/>
      <c r="B27" s="46"/>
      <c r="C27" s="46"/>
      <c r="D27" s="46"/>
      <c r="E27" s="46"/>
      <c r="F27" s="46"/>
      <c r="G27" s="46"/>
      <c r="H27" s="46"/>
      <c r="I27" s="46"/>
      <c r="J27" s="46"/>
      <c r="K27" s="46"/>
      <c r="L27" s="46"/>
      <c r="M27" s="46"/>
      <c r="N27" s="46"/>
      <c r="O27" s="46"/>
    </row>
    <row r="28" ht="15" customHeight="1">
      <c r="A28" s="46"/>
      <c r="B28" s="46"/>
      <c r="C28" s="46"/>
      <c r="D28" s="46"/>
      <c r="E28" s="46"/>
      <c r="F28" s="46"/>
      <c r="G28" s="46"/>
      <c r="H28" s="46"/>
      <c r="I28" s="46"/>
      <c r="J28" s="46"/>
      <c r="K28" s="46"/>
      <c r="L28" s="46"/>
      <c r="M28" s="46"/>
      <c r="N28" s="46"/>
      <c r="O28" s="46"/>
    </row>
    <row r="29" ht="15" customHeight="1">
      <c r="A29" s="46"/>
      <c r="B29" s="46"/>
      <c r="C29" s="46"/>
      <c r="D29" s="46"/>
      <c r="E29" s="46"/>
      <c r="F29" s="46"/>
      <c r="G29" s="46"/>
      <c r="H29" s="46"/>
      <c r="I29" s="46"/>
      <c r="J29" s="46"/>
      <c r="K29" s="46"/>
      <c r="L29" s="46"/>
      <c r="M29" s="46"/>
      <c r="N29" s="46"/>
      <c r="O29" s="46"/>
    </row>
    <row r="30" ht="15" customHeight="1">
      <c r="A30" s="46"/>
      <c r="B30" s="46"/>
      <c r="C30" s="46"/>
      <c r="D30" s="46"/>
      <c r="E30" s="46"/>
      <c r="F30" s="46"/>
      <c r="G30" s="46"/>
      <c r="H30" s="46"/>
      <c r="I30" s="46"/>
      <c r="J30" s="46"/>
      <c r="K30" s="46"/>
      <c r="L30" s="46"/>
      <c r="M30" s="46"/>
      <c r="N30" s="46"/>
      <c r="O30" s="46"/>
    </row>
    <row r="31" ht="15" customHeight="1">
      <c r="A31" s="46"/>
      <c r="B31" s="46"/>
      <c r="C31" s="46"/>
      <c r="D31" s="46"/>
      <c r="E31" s="46"/>
      <c r="F31" s="46"/>
      <c r="G31" s="46"/>
      <c r="H31" s="46"/>
      <c r="I31" s="46"/>
      <c r="J31" s="46"/>
      <c r="K31" s="46"/>
      <c r="L31" s="46"/>
      <c r="M31" s="46"/>
      <c r="N31" s="46"/>
      <c r="O31" s="46"/>
    </row>
    <row r="32" ht="15" customHeight="1">
      <c r="A32" s="46"/>
      <c r="B32" s="46"/>
      <c r="C32" s="46"/>
      <c r="D32" s="46"/>
      <c r="E32" s="46"/>
      <c r="F32" s="46"/>
      <c r="G32" s="46"/>
      <c r="H32" s="46"/>
      <c r="I32" s="46"/>
      <c r="J32" s="46"/>
      <c r="K32" s="46"/>
      <c r="L32" s="46"/>
      <c r="M32" s="46"/>
      <c r="N32" s="46"/>
      <c r="O32" s="46"/>
    </row>
    <row r="33" ht="15" customHeight="1">
      <c r="A33" s="46"/>
      <c r="B33" s="46"/>
      <c r="C33" s="46"/>
      <c r="D33" s="46"/>
      <c r="E33" s="46"/>
      <c r="F33" s="46"/>
      <c r="G33" s="46"/>
      <c r="H33" s="46"/>
      <c r="I33" s="46"/>
      <c r="J33" s="46"/>
      <c r="K33" s="46"/>
      <c r="L33" s="46"/>
      <c r="M33" s="46"/>
      <c r="N33" s="46"/>
      <c r="O33" s="46"/>
    </row>
    <row r="34" ht="15" customHeight="1">
      <c r="A34" s="46"/>
      <c r="B34" s="46"/>
      <c r="C34" s="46"/>
      <c r="D34" s="46"/>
      <c r="E34" s="46"/>
      <c r="F34" s="46"/>
      <c r="G34" s="46"/>
      <c r="H34" s="46"/>
      <c r="I34" s="46"/>
      <c r="J34" s="46"/>
      <c r="K34" s="46"/>
      <c r="L34" s="46"/>
      <c r="M34" s="46"/>
      <c r="N34" s="46"/>
      <c r="O34" s="46"/>
    </row>
    <row r="35" ht="15" customHeight="1">
      <c r="A35" s="46"/>
      <c r="B35" s="46"/>
      <c r="C35" s="46"/>
      <c r="D35" s="46"/>
      <c r="E35" s="46"/>
      <c r="F35" s="46"/>
      <c r="G35" s="46"/>
      <c r="H35" s="46"/>
      <c r="I35" s="46"/>
      <c r="J35" s="46"/>
      <c r="K35" s="46"/>
      <c r="L35" s="46"/>
      <c r="M35" s="46"/>
      <c r="N35" s="46"/>
      <c r="O35" s="46"/>
    </row>
    <row r="36" ht="15" customHeight="1">
      <c r="A36" s="46"/>
      <c r="B36" s="46"/>
      <c r="C36" s="46"/>
      <c r="D36" s="46"/>
      <c r="E36" s="46"/>
      <c r="F36" s="46"/>
      <c r="G36" s="46"/>
      <c r="H36" s="46"/>
      <c r="I36" s="46"/>
      <c r="J36" s="46"/>
      <c r="K36" s="46"/>
      <c r="L36" s="46"/>
      <c r="M36" s="46"/>
      <c r="N36" s="46"/>
      <c r="O36" s="46"/>
    </row>
    <row r="37" ht="15" customHeight="1">
      <c r="A37" s="46"/>
      <c r="B37" s="46"/>
      <c r="C37" s="46"/>
      <c r="D37" s="46"/>
      <c r="E37" s="46"/>
      <c r="F37" s="46"/>
      <c r="G37" s="46"/>
      <c r="H37" s="46"/>
      <c r="I37" s="46"/>
      <c r="J37" s="46"/>
      <c r="K37" s="46"/>
      <c r="L37" s="46"/>
      <c r="M37" s="46"/>
      <c r="N37" s="46"/>
      <c r="O37" s="46"/>
    </row>
    <row r="38" ht="15" customHeight="1">
      <c r="A38" s="46"/>
      <c r="B38" s="46"/>
      <c r="C38" s="46"/>
      <c r="D38" s="46"/>
      <c r="E38" s="46"/>
      <c r="F38" s="46"/>
      <c r="G38" s="46"/>
      <c r="H38" s="46"/>
      <c r="I38" s="46"/>
      <c r="J38" s="46"/>
      <c r="K38" s="46"/>
      <c r="L38" s="46"/>
      <c r="M38" s="46"/>
      <c r="N38" s="46"/>
      <c r="O38" s="46"/>
    </row>
    <row r="39" ht="15" customHeight="1">
      <c r="A39" s="46"/>
      <c r="B39" s="46"/>
      <c r="C39" s="46"/>
      <c r="D39" s="46"/>
      <c r="E39" s="46"/>
      <c r="F39" s="46"/>
      <c r="G39" s="46"/>
      <c r="H39" s="46"/>
      <c r="I39" s="46"/>
      <c r="J39" s="46"/>
      <c r="K39" s="46"/>
      <c r="L39" s="46"/>
      <c r="M39" s="46"/>
      <c r="N39" s="46"/>
      <c r="O39" s="46"/>
    </row>
    <row r="40" ht="15" customHeight="1">
      <c r="A40" s="46"/>
      <c r="B40" s="46"/>
      <c r="C40" s="46"/>
      <c r="D40" s="46"/>
      <c r="E40" s="46"/>
      <c r="F40" s="46"/>
      <c r="G40" s="46"/>
      <c r="H40" s="46"/>
      <c r="I40" s="46"/>
      <c r="J40" s="46"/>
      <c r="K40" s="46"/>
      <c r="L40" s="46"/>
      <c r="M40" s="46"/>
      <c r="N40" s="46"/>
      <c r="O40" s="46"/>
    </row>
    <row r="41" ht="15" customHeight="1">
      <c r="A41" s="46"/>
      <c r="B41" s="46"/>
      <c r="C41" s="46"/>
      <c r="D41" s="46"/>
      <c r="E41" s="46"/>
      <c r="F41" s="46"/>
      <c r="G41" s="46"/>
      <c r="H41" s="46"/>
      <c r="I41" s="46"/>
      <c r="J41" s="46"/>
      <c r="K41" s="46"/>
      <c r="L41" s="46"/>
      <c r="M41" s="46"/>
      <c r="N41" s="46"/>
      <c r="O41" s="46"/>
    </row>
    <row r="42" ht="15" customHeight="1">
      <c r="A42" s="46"/>
      <c r="B42" s="46"/>
      <c r="C42" s="46"/>
      <c r="D42" s="46"/>
      <c r="E42" s="46"/>
      <c r="F42" s="46"/>
      <c r="G42" s="46"/>
      <c r="H42" s="46"/>
      <c r="I42" s="46"/>
      <c r="J42" s="46"/>
      <c r="K42" s="46"/>
      <c r="L42" s="46"/>
      <c r="M42" s="46"/>
      <c r="N42" s="46"/>
      <c r="O42" s="46"/>
    </row>
    <row r="43" ht="15" customHeight="1">
      <c r="A43" s="46"/>
      <c r="B43" s="46"/>
      <c r="C43" s="46"/>
      <c r="D43" s="46"/>
      <c r="E43" s="46"/>
      <c r="F43" s="46"/>
      <c r="G43" s="46"/>
      <c r="H43" s="46"/>
      <c r="I43" s="46"/>
      <c r="J43" s="46"/>
      <c r="K43" s="46"/>
      <c r="L43" s="46"/>
      <c r="M43" s="46"/>
      <c r="N43" s="46"/>
      <c r="O43" s="46"/>
    </row>
    <row r="44" ht="15" customHeight="1">
      <c r="A44" s="46"/>
      <c r="B44" s="46"/>
      <c r="C44" s="46"/>
      <c r="D44" s="46"/>
      <c r="E44" s="46"/>
      <c r="F44" s="46"/>
      <c r="G44" s="46"/>
      <c r="H44" s="46"/>
      <c r="I44" s="46"/>
      <c r="J44" s="46"/>
      <c r="K44" s="46"/>
      <c r="L44" s="46"/>
      <c r="M44" s="46"/>
      <c r="N44" s="46"/>
      <c r="O44" s="46"/>
    </row>
    <row r="45" ht="15" customHeight="1">
      <c r="A45" s="46"/>
      <c r="B45" s="46"/>
      <c r="C45" s="46"/>
      <c r="D45" s="46"/>
      <c r="E45" s="46"/>
      <c r="F45" s="46"/>
      <c r="G45" s="46"/>
      <c r="H45" s="46"/>
      <c r="I45" s="46"/>
      <c r="J45" s="46"/>
      <c r="K45" s="46"/>
      <c r="L45" s="46"/>
      <c r="M45" s="46"/>
      <c r="N45" s="46"/>
      <c r="O45" s="46"/>
    </row>
    <row r="46" ht="15" customHeight="1">
      <c r="A46" s="46"/>
      <c r="B46" s="46"/>
      <c r="C46" s="46"/>
      <c r="D46" s="46"/>
      <c r="E46" s="46"/>
      <c r="F46" s="46"/>
      <c r="G46" s="46"/>
      <c r="H46" s="46"/>
      <c r="I46" s="46"/>
      <c r="J46" s="46"/>
      <c r="K46" s="46"/>
      <c r="L46" s="46"/>
      <c r="M46" s="46"/>
      <c r="N46" s="46"/>
      <c r="O46" s="46"/>
    </row>
    <row r="47" ht="15" customHeight="1">
      <c r="A47" s="46"/>
      <c r="B47" s="46"/>
      <c r="C47" s="46"/>
      <c r="D47" s="46"/>
      <c r="E47" s="46"/>
      <c r="F47" s="46"/>
      <c r="G47" s="46"/>
      <c r="H47" s="46"/>
      <c r="I47" s="46"/>
      <c r="J47" s="46"/>
      <c r="K47" s="46"/>
      <c r="L47" s="46"/>
      <c r="M47" s="46"/>
      <c r="N47" s="46"/>
      <c r="O47" s="46"/>
    </row>
    <row r="48" ht="15" customHeight="1">
      <c r="A48" s="46"/>
      <c r="B48" s="46"/>
      <c r="C48" s="46"/>
      <c r="D48" s="46"/>
      <c r="E48" s="46"/>
      <c r="F48" s="46"/>
      <c r="G48" s="46"/>
      <c r="H48" s="46"/>
      <c r="I48" s="46"/>
      <c r="J48" s="46"/>
      <c r="K48" s="46"/>
      <c r="L48" s="46"/>
      <c r="M48" s="46"/>
      <c r="N48" s="46"/>
      <c r="O48" s="46"/>
    </row>
    <row r="49" ht="15" customHeight="1">
      <c r="A49" s="46"/>
      <c r="B49" s="46"/>
      <c r="C49" s="46"/>
      <c r="D49" s="46"/>
      <c r="E49" s="46"/>
      <c r="F49" s="46"/>
      <c r="G49" s="46"/>
      <c r="H49" s="46"/>
      <c r="I49" s="46"/>
      <c r="J49" s="46"/>
      <c r="K49" s="46"/>
      <c r="L49" s="46"/>
      <c r="M49" s="46"/>
      <c r="N49" s="46"/>
      <c r="O49" s="46"/>
    </row>
    <row r="50" ht="15" customHeight="1">
      <c r="A50" s="46"/>
      <c r="B50" s="46"/>
      <c r="C50" s="46"/>
      <c r="D50" s="46"/>
      <c r="E50" s="46"/>
      <c r="F50" s="46"/>
      <c r="G50" s="46"/>
      <c r="H50" s="46"/>
      <c r="I50" s="46"/>
      <c r="J50" s="46"/>
      <c r="K50" s="46"/>
      <c r="L50" s="46"/>
      <c r="M50" s="46"/>
      <c r="N50" s="46"/>
      <c r="O50" s="46"/>
    </row>
    <row r="51" ht="15" customHeight="1">
      <c r="A51" s="46"/>
      <c r="B51" s="46"/>
      <c r="C51" s="46"/>
      <c r="D51" s="46"/>
      <c r="E51" s="46"/>
      <c r="F51" s="46"/>
      <c r="G51" s="46"/>
      <c r="H51" s="46"/>
      <c r="I51" s="46"/>
      <c r="J51" s="46"/>
      <c r="K51" s="46"/>
      <c r="L51" s="46"/>
      <c r="M51" s="46"/>
      <c r="N51" s="46"/>
      <c r="O51" s="46"/>
    </row>
    <row r="52" ht="15" customHeight="1">
      <c r="A52" s="46"/>
      <c r="B52" s="46"/>
      <c r="C52" s="46"/>
      <c r="D52" s="46"/>
      <c r="E52" s="46"/>
      <c r="F52" s="46"/>
      <c r="G52" s="46"/>
      <c r="H52" s="46"/>
      <c r="I52" s="46"/>
      <c r="J52" s="46"/>
      <c r="K52" s="46"/>
      <c r="L52" s="46"/>
      <c r="M52" s="46"/>
      <c r="N52" s="46"/>
      <c r="O52" s="46"/>
    </row>
    <row r="53" ht="15" customHeight="1">
      <c r="A53" s="46"/>
      <c r="B53" s="46"/>
      <c r="C53" s="46"/>
      <c r="D53" s="46"/>
      <c r="E53" s="46"/>
      <c r="F53" s="46"/>
      <c r="G53" s="46"/>
      <c r="H53" s="46"/>
      <c r="I53" s="46"/>
      <c r="J53" s="46"/>
      <c r="K53" s="46"/>
      <c r="L53" s="46"/>
      <c r="M53" s="46"/>
      <c r="N53" s="46"/>
      <c r="O53" s="46"/>
    </row>
    <row r="54" ht="15" customHeight="1">
      <c r="A54" s="46"/>
      <c r="B54" s="46"/>
      <c r="C54" s="46"/>
      <c r="D54" s="46"/>
      <c r="E54" s="46"/>
      <c r="F54" s="46"/>
      <c r="G54" s="46"/>
      <c r="H54" s="46"/>
      <c r="I54" s="46"/>
      <c r="J54" s="46"/>
      <c r="K54" s="46"/>
      <c r="L54" s="46"/>
      <c r="M54" s="46"/>
      <c r="N54" s="46"/>
      <c r="O54" s="46"/>
    </row>
    <row r="55" ht="15" customHeight="1">
      <c r="A55" s="46"/>
      <c r="B55" s="46"/>
      <c r="C55" s="46"/>
      <c r="D55" s="46"/>
      <c r="E55" s="46"/>
      <c r="F55" s="46"/>
      <c r="G55" s="46"/>
      <c r="H55" s="46"/>
      <c r="I55" s="46"/>
      <c r="J55" s="46"/>
      <c r="K55" s="46"/>
      <c r="L55" s="46"/>
      <c r="M55" s="46"/>
      <c r="N55" s="46"/>
      <c r="O55" s="46"/>
    </row>
    <row r="56" ht="15" customHeight="1">
      <c r="A56" s="46"/>
      <c r="B56" s="46"/>
      <c r="C56" s="46"/>
      <c r="D56" s="46"/>
      <c r="E56" s="46"/>
      <c r="F56" s="46"/>
      <c r="G56" s="46"/>
      <c r="H56" s="46"/>
      <c r="I56" s="46"/>
      <c r="J56" s="46"/>
      <c r="K56" s="46"/>
      <c r="L56" s="46"/>
      <c r="M56" s="46"/>
      <c r="N56" s="46"/>
      <c r="O56" s="46"/>
    </row>
    <row r="57" ht="15" customHeight="1">
      <c r="A57" s="46"/>
      <c r="B57" s="46"/>
      <c r="C57" s="46"/>
      <c r="D57" s="46"/>
      <c r="E57" s="46"/>
      <c r="F57" s="46"/>
      <c r="G57" s="46"/>
      <c r="H57" s="46"/>
      <c r="I57" s="46"/>
      <c r="J57" s="46"/>
      <c r="K57" s="46"/>
      <c r="L57" s="46"/>
      <c r="M57" s="46"/>
      <c r="N57" s="46"/>
      <c r="O57" s="46"/>
    </row>
    <row r="58" ht="15" customHeight="1">
      <c r="A58" s="46"/>
      <c r="B58" s="46"/>
      <c r="C58" s="46"/>
      <c r="D58" s="46"/>
      <c r="E58" s="46"/>
      <c r="F58" s="46"/>
      <c r="G58" s="46"/>
      <c r="H58" s="46"/>
      <c r="I58" s="46"/>
      <c r="J58" s="46"/>
      <c r="K58" s="46"/>
      <c r="L58" s="46"/>
      <c r="M58" s="46"/>
      <c r="N58" s="46"/>
      <c r="O58" s="46"/>
    </row>
    <row r="59" ht="15" customHeight="1">
      <c r="A59" s="46"/>
      <c r="B59" s="46"/>
      <c r="C59" s="46"/>
      <c r="D59" s="46"/>
      <c r="E59" s="46"/>
      <c r="F59" s="46"/>
      <c r="G59" s="46"/>
      <c r="H59" s="46"/>
      <c r="I59" s="46"/>
      <c r="J59" s="46"/>
      <c r="K59" s="46"/>
      <c r="L59" s="46"/>
      <c r="M59" s="46"/>
      <c r="N59" s="46"/>
      <c r="O59" s="46"/>
    </row>
    <row r="60" ht="15" customHeight="1">
      <c r="A60" s="46"/>
      <c r="B60" s="46"/>
      <c r="C60" s="46"/>
      <c r="D60" s="46"/>
      <c r="E60" s="46"/>
      <c r="F60" s="46"/>
      <c r="G60" s="46"/>
      <c r="H60" s="46"/>
      <c r="I60" s="46"/>
      <c r="J60" s="46"/>
      <c r="K60" s="46"/>
      <c r="L60" s="46"/>
      <c r="M60" s="46"/>
      <c r="N60" s="46"/>
      <c r="O60" s="46"/>
    </row>
    <row r="61" ht="15" customHeight="1">
      <c r="A61" s="46"/>
      <c r="B61" s="46"/>
      <c r="C61" s="46"/>
      <c r="D61" s="46"/>
      <c r="E61" s="46"/>
      <c r="F61" s="46"/>
      <c r="G61" s="46"/>
      <c r="H61" s="46"/>
      <c r="I61" s="46"/>
      <c r="J61" s="46"/>
      <c r="K61" s="46"/>
      <c r="L61" s="46"/>
      <c r="M61" s="46"/>
      <c r="N61" s="46"/>
      <c r="O61" s="46"/>
    </row>
    <row r="62" ht="15" customHeight="1">
      <c r="A62" s="46"/>
      <c r="B62" s="46"/>
      <c r="C62" s="46"/>
      <c r="D62" s="46"/>
      <c r="E62" s="46"/>
      <c r="F62" s="46"/>
      <c r="G62" s="46"/>
      <c r="H62" s="46"/>
      <c r="I62" s="46"/>
      <c r="J62" s="46"/>
      <c r="K62" s="46"/>
      <c r="L62" s="46"/>
      <c r="M62" s="46"/>
      <c r="N62" s="46"/>
      <c r="O62" s="46"/>
    </row>
    <row r="63" ht="15" customHeight="1">
      <c r="A63" s="46"/>
      <c r="B63" s="46"/>
      <c r="C63" s="46"/>
      <c r="D63" s="46"/>
      <c r="E63" s="46"/>
      <c r="F63" s="46"/>
      <c r="G63" s="46"/>
      <c r="H63" s="46"/>
      <c r="I63" s="46"/>
      <c r="J63" s="46"/>
      <c r="K63" s="46"/>
      <c r="L63" s="46"/>
      <c r="M63" s="46"/>
      <c r="N63" s="46"/>
      <c r="O63" s="46"/>
    </row>
    <row r="64" ht="15" customHeight="1">
      <c r="A64" s="46"/>
      <c r="B64" s="46"/>
      <c r="C64" s="46"/>
      <c r="D64" s="46"/>
      <c r="E64" s="46"/>
      <c r="F64" s="46"/>
      <c r="G64" s="46"/>
      <c r="H64" s="46"/>
      <c r="I64" s="46"/>
      <c r="J64" s="46"/>
      <c r="K64" s="46"/>
      <c r="L64" s="46"/>
      <c r="M64" s="46"/>
      <c r="N64" s="46"/>
      <c r="O64" s="46"/>
    </row>
    <row r="65" ht="15" customHeight="1">
      <c r="A65" s="46"/>
      <c r="B65" s="46"/>
      <c r="C65" s="46"/>
      <c r="D65" s="46"/>
      <c r="E65" s="46"/>
      <c r="F65" s="46"/>
      <c r="G65" s="46"/>
      <c r="H65" s="46"/>
      <c r="I65" s="46"/>
      <c r="J65" s="46"/>
      <c r="K65" s="46"/>
      <c r="L65" s="46"/>
      <c r="M65" s="46"/>
      <c r="N65" s="46"/>
      <c r="O65" s="46"/>
    </row>
    <row r="66" ht="15" customHeight="1">
      <c r="A66" s="46"/>
      <c r="B66" s="46"/>
      <c r="C66" s="46"/>
      <c r="D66" s="46"/>
      <c r="E66" s="46"/>
      <c r="F66" s="46"/>
      <c r="G66" s="46"/>
      <c r="H66" s="46"/>
      <c r="I66" s="46"/>
      <c r="J66" s="46"/>
      <c r="K66" s="46"/>
      <c r="L66" s="46"/>
      <c r="M66" s="46"/>
      <c r="N66" s="46"/>
      <c r="O66" s="46"/>
    </row>
    <row r="67" ht="15" customHeight="1">
      <c r="A67" s="46"/>
      <c r="B67" s="46"/>
      <c r="C67" s="46"/>
      <c r="D67" s="46"/>
      <c r="E67" s="46"/>
      <c r="F67" s="46"/>
      <c r="G67" s="46"/>
      <c r="H67" s="46"/>
      <c r="I67" s="46"/>
      <c r="J67" s="46"/>
      <c r="K67" s="46"/>
      <c r="L67" s="46"/>
      <c r="M67" s="46"/>
      <c r="N67" s="46"/>
      <c r="O67" s="46"/>
    </row>
    <row r="68" ht="15" customHeight="1">
      <c r="A68" s="46"/>
      <c r="B68" s="46"/>
      <c r="C68" s="46"/>
      <c r="D68" s="46"/>
      <c r="E68" s="46"/>
      <c r="F68" s="46"/>
      <c r="G68" s="46"/>
      <c r="H68" s="46"/>
      <c r="I68" s="46"/>
      <c r="J68" s="46"/>
      <c r="K68" s="46"/>
      <c r="L68" s="46"/>
      <c r="M68" s="46"/>
      <c r="N68" s="46"/>
      <c r="O68" s="46"/>
    </row>
    <row r="69" ht="15" customHeight="1">
      <c r="A69" s="46"/>
      <c r="B69" s="46"/>
      <c r="C69" s="46"/>
      <c r="D69" s="46"/>
      <c r="E69" s="46"/>
      <c r="F69" s="46"/>
      <c r="G69" s="46"/>
      <c r="H69" s="46"/>
      <c r="I69" s="46"/>
      <c r="J69" s="46"/>
      <c r="K69" s="46"/>
      <c r="L69" s="46"/>
      <c r="M69" s="46"/>
      <c r="N69" s="46"/>
      <c r="O69" s="46"/>
    </row>
    <row r="70" ht="15" customHeight="1">
      <c r="A70" s="46"/>
      <c r="B70" s="46"/>
      <c r="C70" s="46"/>
      <c r="D70" s="46"/>
      <c r="E70" s="46"/>
      <c r="F70" s="46"/>
      <c r="G70" s="46"/>
      <c r="H70" s="46"/>
      <c r="I70" s="46"/>
      <c r="J70" s="46"/>
      <c r="K70" s="46"/>
      <c r="L70" s="46"/>
      <c r="M70" s="46"/>
      <c r="N70" s="46"/>
      <c r="O70" s="46"/>
    </row>
    <row r="71" ht="15" customHeight="1">
      <c r="A71" s="46"/>
      <c r="B71" s="46"/>
      <c r="C71" s="46"/>
      <c r="D71" s="46"/>
      <c r="E71" s="46"/>
      <c r="F71" s="46"/>
      <c r="G71" s="46"/>
      <c r="H71" s="46"/>
      <c r="I71" s="46"/>
      <c r="J71" s="46"/>
      <c r="K71" s="46"/>
      <c r="L71" s="46"/>
      <c r="M71" s="46"/>
      <c r="N71" s="46"/>
      <c r="O71" s="46"/>
    </row>
    <row r="72" ht="15" customHeight="1">
      <c r="A72" s="46"/>
      <c r="B72" s="46"/>
      <c r="C72" s="46"/>
      <c r="D72" s="46"/>
      <c r="E72" s="46"/>
      <c r="F72" s="46"/>
      <c r="G72" s="46"/>
      <c r="H72" s="46"/>
      <c r="I72" s="46"/>
      <c r="J72" s="46"/>
      <c r="K72" s="46"/>
      <c r="L72" s="46"/>
      <c r="M72" s="46"/>
      <c r="N72" s="46"/>
      <c r="O72" s="46"/>
    </row>
    <row r="73" ht="15" customHeight="1">
      <c r="A73" s="46"/>
      <c r="B73" s="46"/>
      <c r="C73" s="46"/>
      <c r="D73" s="46"/>
      <c r="E73" s="46"/>
      <c r="F73" s="46"/>
      <c r="G73" s="46"/>
      <c r="H73" s="46"/>
      <c r="I73" s="46"/>
      <c r="J73" s="46"/>
      <c r="K73" s="46"/>
      <c r="L73" s="46"/>
      <c r="M73" s="46"/>
      <c r="N73" s="46"/>
      <c r="O73" s="46"/>
    </row>
    <row r="74" ht="15" customHeight="1">
      <c r="A74" s="46"/>
      <c r="B74" s="46"/>
      <c r="C74" s="46"/>
      <c r="D74" s="46"/>
      <c r="E74" s="46"/>
      <c r="F74" s="46"/>
      <c r="G74" s="46"/>
      <c r="H74" s="46"/>
      <c r="I74" s="46"/>
      <c r="J74" s="46"/>
      <c r="K74" s="46"/>
      <c r="L74" s="46"/>
      <c r="M74" s="46"/>
      <c r="N74" s="46"/>
      <c r="O74" s="46"/>
    </row>
    <row r="75" ht="15" customHeight="1">
      <c r="A75" s="46"/>
      <c r="B75" s="46"/>
      <c r="C75" s="46"/>
      <c r="D75" s="46"/>
      <c r="E75" s="46"/>
      <c r="F75" s="46"/>
      <c r="G75" s="46"/>
      <c r="H75" s="46"/>
      <c r="I75" s="46"/>
      <c r="J75" s="46"/>
      <c r="K75" s="46"/>
      <c r="L75" s="46"/>
      <c r="M75" s="46"/>
      <c r="N75" s="46"/>
      <c r="O75" s="46"/>
    </row>
    <row r="76" ht="15" customHeight="1">
      <c r="A76" s="46"/>
      <c r="B76" s="46"/>
      <c r="C76" s="46"/>
      <c r="D76" s="46"/>
      <c r="E76" s="46"/>
      <c r="F76" s="46"/>
      <c r="G76" s="46"/>
      <c r="H76" s="46"/>
      <c r="I76" s="46"/>
      <c r="J76" s="46"/>
      <c r="K76" s="46"/>
      <c r="L76" s="46"/>
      <c r="M76" s="46"/>
      <c r="N76" s="46"/>
      <c r="O76" s="46"/>
    </row>
    <row r="77" ht="15" customHeight="1">
      <c r="A77" s="46"/>
      <c r="B77" s="46"/>
      <c r="C77" s="46"/>
      <c r="D77" s="46"/>
      <c r="E77" s="46"/>
      <c r="F77" s="46"/>
      <c r="G77" s="46"/>
      <c r="H77" s="46"/>
      <c r="I77" s="46"/>
      <c r="J77" s="46"/>
      <c r="K77" s="46"/>
      <c r="L77" s="46"/>
      <c r="M77" s="46"/>
      <c r="N77" s="46"/>
      <c r="O77" s="46"/>
    </row>
    <row r="78" ht="15" customHeight="1">
      <c r="A78" s="46"/>
      <c r="B78" s="46"/>
      <c r="C78" s="46"/>
      <c r="D78" s="46"/>
      <c r="E78" s="46"/>
      <c r="F78" s="46"/>
      <c r="G78" s="46"/>
      <c r="H78" s="46"/>
      <c r="I78" s="46"/>
      <c r="J78" s="46"/>
      <c r="K78" s="46"/>
      <c r="L78" s="46"/>
      <c r="M78" s="46"/>
      <c r="N78" s="46"/>
      <c r="O78" s="46"/>
    </row>
    <row r="79" ht="15" customHeight="1">
      <c r="A79" s="46"/>
      <c r="B79" s="46"/>
      <c r="C79" s="46"/>
      <c r="D79" s="46"/>
      <c r="E79" s="46"/>
      <c r="F79" s="46"/>
      <c r="G79" s="46"/>
      <c r="H79" s="46"/>
      <c r="I79" s="46"/>
      <c r="J79" s="46"/>
      <c r="K79" s="46"/>
      <c r="L79" s="46"/>
      <c r="M79" s="46"/>
      <c r="N79" s="46"/>
      <c r="O79" s="46"/>
    </row>
    <row r="80" ht="15" customHeight="1">
      <c r="A80" s="46"/>
      <c r="B80" s="46"/>
      <c r="C80" s="46"/>
      <c r="D80" s="46"/>
      <c r="E80" s="46"/>
      <c r="F80" s="46"/>
      <c r="G80" s="46"/>
      <c r="H80" s="46"/>
      <c r="I80" s="46"/>
      <c r="J80" s="46"/>
      <c r="K80" s="46"/>
      <c r="L80" s="46"/>
      <c r="M80" s="46"/>
      <c r="N80" s="46"/>
      <c r="O80" s="46"/>
    </row>
    <row r="81" ht="15" customHeight="1">
      <c r="A81" s="46"/>
      <c r="B81" s="46"/>
      <c r="C81" s="46"/>
      <c r="D81" s="46"/>
      <c r="E81" s="46"/>
      <c r="F81" s="46"/>
      <c r="G81" s="46"/>
      <c r="H81" s="46"/>
      <c r="I81" s="46"/>
      <c r="J81" s="46"/>
      <c r="K81" s="46"/>
      <c r="L81" s="46"/>
      <c r="M81" s="46"/>
      <c r="N81" s="46"/>
      <c r="O81" s="46"/>
    </row>
    <row r="82" ht="15" customHeight="1">
      <c r="A82" s="46"/>
      <c r="B82" s="46"/>
      <c r="C82" s="46"/>
      <c r="D82" s="46"/>
      <c r="E82" s="46"/>
      <c r="F82" s="46"/>
      <c r="G82" s="46"/>
      <c r="H82" s="46"/>
      <c r="I82" s="46"/>
      <c r="J82" s="46"/>
      <c r="K82" s="46"/>
      <c r="L82" s="46"/>
      <c r="M82" s="46"/>
      <c r="N82" s="46"/>
      <c r="O82" s="46"/>
    </row>
    <row r="83" ht="15" customHeight="1">
      <c r="A83" s="46"/>
      <c r="B83" s="46"/>
      <c r="C83" s="46"/>
      <c r="D83" s="46"/>
      <c r="E83" s="46"/>
      <c r="F83" s="46"/>
      <c r="G83" s="46"/>
      <c r="H83" s="46"/>
      <c r="I83" s="46"/>
      <c r="J83" s="46"/>
      <c r="K83" s="46"/>
      <c r="L83" s="46"/>
      <c r="M83" s="46"/>
      <c r="N83" s="46"/>
      <c r="O83" s="46"/>
    </row>
    <row r="84" ht="15" customHeight="1">
      <c r="A84" s="46"/>
      <c r="B84" s="46"/>
      <c r="C84" s="46"/>
      <c r="D84" s="46"/>
      <c r="E84" s="46"/>
      <c r="F84" s="46"/>
      <c r="G84" s="46"/>
      <c r="H84" s="46"/>
      <c r="I84" s="46"/>
      <c r="J84" s="46"/>
      <c r="K84" s="46"/>
      <c r="L84" s="46"/>
      <c r="M84" s="46"/>
      <c r="N84" s="46"/>
      <c r="O84" s="46"/>
    </row>
    <row r="85" ht="15" customHeight="1">
      <c r="A85" s="46"/>
      <c r="B85" s="46"/>
      <c r="C85" s="46"/>
      <c r="D85" s="46"/>
      <c r="E85" s="46"/>
      <c r="F85" s="46"/>
      <c r="G85" s="46"/>
      <c r="H85" s="46"/>
      <c r="I85" s="46"/>
      <c r="J85" s="46"/>
      <c r="K85" s="46"/>
      <c r="L85" s="46"/>
      <c r="M85" s="46"/>
      <c r="N85" s="46"/>
      <c r="O85" s="46"/>
    </row>
    <row r="86" ht="15" customHeight="1">
      <c r="A86" s="46"/>
      <c r="B86" s="46"/>
      <c r="C86" s="46"/>
      <c r="D86" s="46"/>
      <c r="E86" s="46"/>
      <c r="F86" s="46"/>
      <c r="G86" s="46"/>
      <c r="H86" s="46"/>
      <c r="I86" s="46"/>
      <c r="J86" s="46"/>
      <c r="K86" s="46"/>
      <c r="L86" s="46"/>
      <c r="M86" s="46"/>
      <c r="N86" s="46"/>
      <c r="O86" s="46"/>
    </row>
    <row r="87" ht="15" customHeight="1">
      <c r="A87" s="46"/>
      <c r="B87" s="46"/>
      <c r="C87" s="46"/>
      <c r="D87" s="46"/>
      <c r="E87" s="46"/>
      <c r="F87" s="46"/>
      <c r="G87" s="46"/>
      <c r="H87" s="46"/>
      <c r="I87" s="46"/>
      <c r="J87" s="46"/>
      <c r="K87" s="46"/>
      <c r="L87" s="46"/>
      <c r="M87" s="46"/>
      <c r="N87" s="46"/>
      <c r="O87" s="46"/>
    </row>
    <row r="88" ht="15" customHeight="1">
      <c r="A88" s="46"/>
      <c r="B88" s="46"/>
      <c r="C88" s="46"/>
      <c r="D88" s="46"/>
      <c r="E88" s="46"/>
      <c r="F88" s="46"/>
      <c r="G88" s="46"/>
      <c r="H88" s="46"/>
      <c r="I88" s="46"/>
      <c r="J88" s="46"/>
      <c r="K88" s="46"/>
      <c r="L88" s="46"/>
      <c r="M88" s="46"/>
      <c r="N88" s="46"/>
      <c r="O88" s="46"/>
    </row>
    <row r="89" ht="15" customHeight="1">
      <c r="A89" s="46"/>
      <c r="B89" s="46"/>
      <c r="C89" s="46"/>
      <c r="D89" s="46"/>
      <c r="E89" s="46"/>
      <c r="F89" s="46"/>
      <c r="G89" s="46"/>
      <c r="H89" s="46"/>
      <c r="I89" s="46"/>
      <c r="J89" s="46"/>
      <c r="K89" s="46"/>
      <c r="L89" s="46"/>
      <c r="M89" s="46"/>
      <c r="N89" s="46"/>
      <c r="O89" s="46"/>
    </row>
    <row r="90" ht="15" customHeight="1">
      <c r="A90" s="46"/>
      <c r="B90" s="46"/>
      <c r="C90" s="46"/>
      <c r="D90" s="46"/>
      <c r="E90" s="46"/>
      <c r="F90" s="46"/>
      <c r="G90" s="46"/>
      <c r="H90" s="46"/>
      <c r="I90" s="46"/>
      <c r="J90" s="46"/>
      <c r="K90" s="46"/>
      <c r="L90" s="46"/>
      <c r="M90" s="46"/>
      <c r="N90" s="46"/>
      <c r="O90" s="46"/>
    </row>
    <row r="91" ht="15" customHeight="1">
      <c r="A91" s="46"/>
      <c r="B91" s="46"/>
      <c r="C91" s="46"/>
      <c r="D91" s="46"/>
      <c r="E91" s="46"/>
      <c r="F91" s="46"/>
      <c r="G91" s="46"/>
      <c r="H91" s="46"/>
      <c r="I91" s="46"/>
      <c r="J91" s="46"/>
      <c r="K91" s="46"/>
      <c r="L91" s="46"/>
      <c r="M91" s="46"/>
      <c r="N91" s="46"/>
      <c r="O91" s="46"/>
    </row>
    <row r="92" ht="15" customHeight="1">
      <c r="A92" s="46"/>
      <c r="B92" s="46"/>
      <c r="C92" s="46"/>
      <c r="D92" s="46"/>
      <c r="E92" s="46"/>
      <c r="F92" s="46"/>
      <c r="G92" s="46"/>
      <c r="H92" s="46"/>
      <c r="I92" s="46"/>
      <c r="J92" s="46"/>
      <c r="K92" s="46"/>
      <c r="L92" s="46"/>
      <c r="M92" s="46"/>
      <c r="N92" s="46"/>
      <c r="O92" s="46"/>
    </row>
    <row r="93" ht="15" customHeight="1">
      <c r="A93" s="46"/>
      <c r="B93" s="46"/>
      <c r="C93" s="46"/>
      <c r="D93" s="46"/>
      <c r="E93" s="46"/>
      <c r="F93" s="46"/>
      <c r="G93" s="46"/>
      <c r="H93" s="46"/>
      <c r="I93" s="46"/>
      <c r="J93" s="46"/>
      <c r="K93" s="46"/>
      <c r="L93" s="46"/>
      <c r="M93" s="46"/>
      <c r="N93" s="46"/>
      <c r="O93" s="46"/>
    </row>
    <row r="94" ht="15" customHeight="1">
      <c r="A94" s="46"/>
      <c r="B94" s="46"/>
      <c r="C94" s="46"/>
      <c r="D94" s="46"/>
      <c r="E94" s="46"/>
      <c r="F94" s="46"/>
      <c r="G94" s="46"/>
      <c r="H94" s="46"/>
      <c r="I94" s="46"/>
      <c r="J94" s="46"/>
      <c r="K94" s="46"/>
      <c r="L94" s="46"/>
      <c r="M94" s="46"/>
      <c r="N94" s="46"/>
      <c r="O94" s="46"/>
    </row>
    <row r="95" ht="15" customHeight="1">
      <c r="A95" s="46"/>
      <c r="B95" s="46"/>
      <c r="C95" s="46"/>
      <c r="D95" s="46"/>
      <c r="E95" s="46"/>
      <c r="F95" s="46"/>
      <c r="G95" s="46"/>
      <c r="H95" s="46"/>
      <c r="I95" s="46"/>
      <c r="J95" s="46"/>
      <c r="K95" s="46"/>
      <c r="L95" s="46"/>
      <c r="M95" s="46"/>
      <c r="N95" s="46"/>
      <c r="O95" s="46"/>
    </row>
    <row r="96" ht="15" customHeight="1">
      <c r="A96" s="46"/>
      <c r="B96" s="46"/>
      <c r="C96" s="46"/>
      <c r="D96" s="46"/>
      <c r="E96" s="46"/>
      <c r="F96" s="46"/>
      <c r="G96" s="46"/>
      <c r="H96" s="46"/>
      <c r="I96" s="46"/>
      <c r="J96" s="46"/>
      <c r="K96" s="46"/>
      <c r="L96" s="46"/>
      <c r="M96" s="46"/>
      <c r="N96" s="46"/>
      <c r="O96" s="46"/>
    </row>
    <row r="97" ht="15" customHeight="1">
      <c r="A97" s="46"/>
      <c r="B97" s="46"/>
      <c r="C97" s="46"/>
      <c r="D97" s="46"/>
      <c r="E97" s="46"/>
      <c r="F97" s="46"/>
      <c r="G97" s="46"/>
      <c r="H97" s="46"/>
      <c r="I97" s="46"/>
      <c r="J97" s="46"/>
      <c r="K97" s="46"/>
      <c r="L97" s="46"/>
      <c r="M97" s="46"/>
      <c r="N97" s="46"/>
      <c r="O97" s="46"/>
    </row>
    <row r="98" ht="15" customHeight="1">
      <c r="A98" s="46"/>
      <c r="B98" s="46"/>
      <c r="C98" s="46"/>
      <c r="D98" s="46"/>
      <c r="E98" s="46"/>
      <c r="F98" s="46"/>
      <c r="G98" s="46"/>
      <c r="H98" s="46"/>
      <c r="I98" s="46"/>
      <c r="J98" s="46"/>
      <c r="K98" s="46"/>
      <c r="L98" s="46"/>
      <c r="M98" s="46"/>
      <c r="N98" s="46"/>
      <c r="O98" s="46"/>
    </row>
    <row r="99" ht="15" customHeight="1">
      <c r="A99" s="46"/>
      <c r="B99" s="46"/>
      <c r="C99" s="46"/>
      <c r="D99" s="46"/>
      <c r="E99" s="46"/>
      <c r="F99" s="46"/>
      <c r="G99" s="46"/>
      <c r="H99" s="46"/>
      <c r="I99" s="46"/>
      <c r="J99" s="46"/>
      <c r="K99" s="46"/>
      <c r="L99" s="46"/>
      <c r="M99" s="46"/>
      <c r="N99" s="46"/>
      <c r="O99" s="46"/>
    </row>
    <row r="100" ht="15" customHeight="1">
      <c r="A100" s="46"/>
      <c r="B100" s="46"/>
      <c r="C100" s="46"/>
      <c r="D100" s="46"/>
      <c r="E100" s="46"/>
      <c r="F100" s="46"/>
      <c r="G100" s="46"/>
      <c r="H100" s="46"/>
      <c r="I100" s="46"/>
      <c r="J100" s="46"/>
      <c r="K100" s="46"/>
      <c r="L100" s="46"/>
      <c r="M100" s="46"/>
      <c r="N100" s="46"/>
      <c r="O100" s="46"/>
    </row>
    <row r="101" ht="15" customHeight="1">
      <c r="A101" s="46"/>
      <c r="B101" s="46"/>
      <c r="C101" s="46"/>
      <c r="D101" s="46"/>
      <c r="E101" s="46"/>
      <c r="F101" s="46"/>
      <c r="G101" s="46"/>
      <c r="H101" s="46"/>
      <c r="I101" s="46"/>
      <c r="J101" s="46"/>
      <c r="K101" s="46"/>
      <c r="L101" s="46"/>
      <c r="M101" s="46"/>
      <c r="N101" s="46"/>
      <c r="O101" s="46"/>
    </row>
    <row r="102" ht="15" customHeight="1">
      <c r="A102" s="46"/>
      <c r="B102" s="46"/>
      <c r="C102" s="46"/>
      <c r="D102" s="46"/>
      <c r="E102" s="46"/>
      <c r="F102" s="46"/>
      <c r="G102" s="46"/>
      <c r="H102" s="46"/>
      <c r="I102" s="46"/>
      <c r="J102" s="46"/>
      <c r="K102" s="46"/>
      <c r="L102" s="46"/>
      <c r="M102" s="46"/>
      <c r="N102" s="46"/>
      <c r="O102" s="46"/>
    </row>
    <row r="103" ht="15" customHeight="1">
      <c r="A103" s="46"/>
      <c r="B103" s="46"/>
      <c r="C103" s="46"/>
      <c r="D103" s="46"/>
      <c r="E103" s="46"/>
      <c r="F103" s="46"/>
      <c r="G103" s="46"/>
      <c r="H103" s="46"/>
      <c r="I103" s="46"/>
      <c r="J103" s="46"/>
      <c r="K103" s="46"/>
      <c r="L103" s="46"/>
      <c r="M103" s="46"/>
      <c r="N103" s="46"/>
      <c r="O103" s="46"/>
    </row>
    <row r="104" ht="15" customHeight="1">
      <c r="A104" s="46"/>
      <c r="B104" s="46"/>
      <c r="C104" s="46"/>
      <c r="D104" s="46"/>
      <c r="E104" s="46"/>
      <c r="F104" s="46"/>
      <c r="G104" s="46"/>
      <c r="H104" s="46"/>
      <c r="I104" s="46"/>
      <c r="J104" s="46"/>
      <c r="K104" s="46"/>
      <c r="L104" s="46"/>
      <c r="M104" s="46"/>
      <c r="N104" s="46"/>
      <c r="O104" s="46"/>
    </row>
  </sheetData>
  <pageMargins left="0.75" right="0.75" top="1" bottom="1" header="0.5" footer="0.5"/>
  <pageSetup firstPageNumber="1" fitToHeight="1" fitToWidth="1" scale="100" useFirstPageNumber="0" orientation="portrait" pageOrder="downThenOver"/>
  <headerFooter>
    <oddFooter>&amp;C&amp;"Helvetica,Regular"&amp;12&amp;K000000&amp;P</oddFooter>
  </headerFooter>
  <drawing r:id="rId1"/>
</worksheet>
</file>

<file path=xl/worksheets/sheet7.xml><?xml version="1.0" encoding="utf-8"?>
<worksheet xmlns:r="http://schemas.openxmlformats.org/officeDocument/2006/relationships" xmlns="http://schemas.openxmlformats.org/spreadsheetml/2006/main">
  <dimension ref="A1:O104"/>
  <sheetViews>
    <sheetView workbookViewId="0" showGridLines="0" defaultGridColor="1"/>
  </sheetViews>
  <sheetFormatPr defaultColWidth="10.7143" defaultRowHeight="15" customHeight="1" outlineLevelRow="0" outlineLevelCol="0"/>
  <cols>
    <col min="1" max="1" width="10.7344" style="186" customWidth="1"/>
    <col min="2" max="2" width="10.7344" style="186" customWidth="1"/>
    <col min="3" max="3" width="10.7344" style="186" customWidth="1"/>
    <col min="4" max="4" width="10.7344" style="186" customWidth="1"/>
    <col min="5" max="5" width="32.8672" style="186" customWidth="1"/>
    <col min="6" max="6" width="50.5781" style="186" customWidth="1"/>
    <col min="7" max="7" width="50.5781" style="186" customWidth="1"/>
    <col min="8" max="8" width="50" style="186" customWidth="1"/>
    <col min="9" max="9" width="26.5781" style="186" customWidth="1"/>
    <col min="10" max="10" width="30" style="186" customWidth="1"/>
    <col min="11" max="11" width="10.7344" style="186" customWidth="1"/>
    <col min="12" max="12" width="10.7344" style="186" customWidth="1"/>
    <col min="13" max="13" width="10.7344" style="186" customWidth="1"/>
    <col min="14" max="14" width="10.7344" style="186" customWidth="1"/>
    <col min="15" max="15" width="10.7344" style="186" customWidth="1"/>
    <col min="16" max="256" width="10.7344" style="186" customWidth="1"/>
  </cols>
  <sheetData>
    <row r="1" ht="15" customHeight="1">
      <c r="A1" s="46"/>
      <c r="B1" s="46"/>
      <c r="C1" s="46"/>
      <c r="D1" s="46"/>
      <c r="E1" s="46"/>
      <c r="F1" s="46"/>
      <c r="G1" s="46"/>
      <c r="H1" s="46"/>
      <c r="I1" s="46"/>
      <c r="J1" s="46"/>
      <c r="K1" s="46"/>
      <c r="L1" s="46"/>
      <c r="M1" s="46"/>
      <c r="N1" s="46"/>
      <c r="O1" s="46"/>
    </row>
    <row r="2" ht="15" customHeight="1">
      <c r="A2" s="46"/>
      <c r="B2" s="46"/>
      <c r="C2" s="46"/>
      <c r="D2" s="46"/>
      <c r="E2" s="46"/>
      <c r="F2" s="46"/>
      <c r="G2" s="46"/>
      <c r="H2" s="46"/>
      <c r="I2" s="46"/>
      <c r="J2" s="46"/>
      <c r="K2" s="46"/>
      <c r="L2" s="46"/>
      <c r="M2" s="46"/>
      <c r="N2" s="46"/>
      <c r="O2" s="46"/>
    </row>
    <row r="3" ht="15" customHeight="1">
      <c r="A3" s="46"/>
      <c r="B3" s="46"/>
      <c r="C3" s="46"/>
      <c r="D3" s="46"/>
      <c r="E3" s="46"/>
      <c r="F3" t="s" s="43">
        <v>1674</v>
      </c>
      <c r="G3" s="46"/>
      <c r="H3" s="46"/>
      <c r="I3" s="46"/>
      <c r="J3" s="46"/>
      <c r="K3" s="46"/>
      <c r="L3" s="46"/>
      <c r="M3" s="46"/>
      <c r="N3" s="46"/>
      <c r="O3" s="46"/>
    </row>
    <row r="4" ht="15" customHeight="1">
      <c r="A4" s="46"/>
      <c r="B4" s="46"/>
      <c r="C4" s="46"/>
      <c r="D4" s="46"/>
      <c r="E4" s="46"/>
      <c r="F4" s="46"/>
      <c r="G4" s="46"/>
      <c r="H4" s="46"/>
      <c r="I4" s="46"/>
      <c r="J4" s="46"/>
      <c r="K4" s="46"/>
      <c r="L4" s="46"/>
      <c r="M4" s="46"/>
      <c r="N4" s="46"/>
      <c r="O4" s="46"/>
    </row>
    <row r="5" ht="15" customHeight="1">
      <c r="A5" s="46"/>
      <c r="B5" s="46"/>
      <c r="C5" s="46"/>
      <c r="D5" s="46"/>
      <c r="E5" t="s" s="43">
        <v>1675</v>
      </c>
      <c r="F5" s="46"/>
      <c r="G5" s="46"/>
      <c r="H5" s="46"/>
      <c r="I5" s="46"/>
      <c r="J5" s="46"/>
      <c r="K5" s="46"/>
      <c r="L5" s="46"/>
      <c r="M5" s="46"/>
      <c r="N5" s="46"/>
      <c r="O5" s="46"/>
    </row>
    <row r="6" ht="15" customHeight="1">
      <c r="A6" s="46"/>
      <c r="B6" s="46"/>
      <c r="C6" s="46"/>
      <c r="D6" s="46"/>
      <c r="E6" s="46"/>
      <c r="F6" t="s" s="43">
        <v>1676</v>
      </c>
      <c r="G6" s="46"/>
      <c r="H6" t="s" s="43">
        <v>1684</v>
      </c>
      <c r="I6" s="46"/>
      <c r="J6" s="46"/>
      <c r="K6" s="46"/>
      <c r="L6" s="46"/>
      <c r="M6" s="46"/>
      <c r="N6" s="46"/>
      <c r="O6" s="46"/>
    </row>
    <row r="7" ht="15" customHeight="1">
      <c r="A7" s="46"/>
      <c r="B7" s="46"/>
      <c r="C7" s="46"/>
      <c r="D7" s="46"/>
      <c r="E7" s="46"/>
      <c r="F7" t="s" s="43">
        <v>1677</v>
      </c>
      <c r="G7" t="s" s="43">
        <v>1678</v>
      </c>
      <c r="H7" t="s" s="43">
        <v>1677</v>
      </c>
      <c r="I7" t="s" s="43">
        <v>1678</v>
      </c>
      <c r="J7" s="46"/>
      <c r="K7" t="s" s="43">
        <v>1679</v>
      </c>
      <c r="L7" t="s" s="43">
        <v>1685</v>
      </c>
      <c r="M7" s="46"/>
      <c r="N7" s="46"/>
      <c r="O7" s="46"/>
    </row>
    <row r="8" ht="15" customHeight="1">
      <c r="A8" s="46"/>
      <c r="B8" s="46"/>
      <c r="C8" s="46"/>
      <c r="D8" s="46"/>
      <c r="E8" t="s" s="43">
        <v>1680</v>
      </c>
      <c r="F8" s="49">
        <v>2</v>
      </c>
      <c r="G8" s="49">
        <v>9</v>
      </c>
      <c r="H8" s="49">
        <v>4</v>
      </c>
      <c r="I8" s="49">
        <v>18</v>
      </c>
      <c r="J8" t="s" s="43">
        <v>1680</v>
      </c>
      <c r="K8" s="119">
        <f>F8/G8</f>
        <v>0.2222222222222222</v>
      </c>
      <c r="L8" s="119">
        <f>H8/I8</f>
        <v>0.2222222222222222</v>
      </c>
      <c r="M8" s="46"/>
      <c r="N8" s="46"/>
      <c r="O8" s="46"/>
    </row>
    <row r="9" ht="15" customHeight="1">
      <c r="A9" s="46"/>
      <c r="B9" s="46"/>
      <c r="C9" s="46"/>
      <c r="D9" s="46"/>
      <c r="E9" t="s" s="43">
        <v>1681</v>
      </c>
      <c r="F9" s="49">
        <v>2</v>
      </c>
      <c r="G9" s="49">
        <v>9</v>
      </c>
      <c r="H9" s="49">
        <v>4</v>
      </c>
      <c r="I9" s="49">
        <v>17</v>
      </c>
      <c r="J9" t="s" s="43">
        <v>1681</v>
      </c>
      <c r="K9" s="119">
        <f>F9/G9</f>
        <v>0.2222222222222222</v>
      </c>
      <c r="L9" s="119">
        <f>H9/I9</f>
        <v>0.2352941176470588</v>
      </c>
      <c r="M9" s="46"/>
      <c r="N9" s="46"/>
      <c r="O9" s="46"/>
    </row>
    <row r="10" ht="15" customHeight="1">
      <c r="A10" s="46"/>
      <c r="B10" s="46"/>
      <c r="C10" s="46"/>
      <c r="D10" s="46"/>
      <c r="E10" t="s" s="43">
        <v>1682</v>
      </c>
      <c r="F10" s="49">
        <v>5</v>
      </c>
      <c r="G10" s="49">
        <v>21</v>
      </c>
      <c r="H10" s="49">
        <v>6</v>
      </c>
      <c r="I10" s="49">
        <v>33</v>
      </c>
      <c r="J10" t="s" s="43">
        <v>1682</v>
      </c>
      <c r="K10" s="119">
        <f>F10/G10</f>
        <v>0.2380952380952381</v>
      </c>
      <c r="L10" s="119">
        <f>H10/I10</f>
        <v>0.1818181818181818</v>
      </c>
      <c r="M10" s="46"/>
      <c r="N10" s="46"/>
      <c r="O10" s="46"/>
    </row>
    <row r="11" ht="15" customHeight="1">
      <c r="A11" s="46"/>
      <c r="B11" s="46"/>
      <c r="C11" s="46"/>
      <c r="D11" s="46"/>
      <c r="E11" s="46"/>
      <c r="F11" s="46"/>
      <c r="G11" s="46"/>
      <c r="H11" s="46"/>
      <c r="I11" s="46"/>
      <c r="J11" s="46"/>
      <c r="K11" s="119"/>
      <c r="L11" s="119"/>
      <c r="M11" s="46"/>
      <c r="N11" s="46"/>
      <c r="O11" s="46"/>
    </row>
    <row r="12" ht="15" customHeight="1">
      <c r="A12" s="46"/>
      <c r="B12" s="46"/>
      <c r="C12" s="46"/>
      <c r="D12" s="46"/>
      <c r="E12" s="46"/>
      <c r="F12" s="46"/>
      <c r="G12" s="46"/>
      <c r="H12" s="46"/>
      <c r="I12" s="46"/>
      <c r="J12" s="46"/>
      <c r="K12" s="119"/>
      <c r="L12" s="119"/>
      <c r="M12" s="46"/>
      <c r="N12" s="46"/>
      <c r="O12" s="46"/>
    </row>
    <row r="13" ht="15" customHeight="1">
      <c r="A13" s="46"/>
      <c r="B13" s="46"/>
      <c r="C13" s="46"/>
      <c r="D13" s="46"/>
      <c r="E13" s="46"/>
      <c r="F13" s="46"/>
      <c r="G13" s="46"/>
      <c r="H13" s="46"/>
      <c r="I13" s="46"/>
      <c r="J13" s="46"/>
      <c r="K13" s="119"/>
      <c r="L13" s="119"/>
      <c r="M13" s="46"/>
      <c r="N13" s="46"/>
      <c r="O13" s="46"/>
    </row>
    <row r="14" ht="15" customHeight="1">
      <c r="A14" s="46"/>
      <c r="B14" s="46"/>
      <c r="C14" s="46"/>
      <c r="D14" s="46"/>
      <c r="E14" t="s" s="43">
        <v>1683</v>
      </c>
      <c r="F14" s="46"/>
      <c r="G14" s="46"/>
      <c r="H14" s="46"/>
      <c r="I14" s="46"/>
      <c r="J14" s="46"/>
      <c r="K14" s="46"/>
      <c r="L14" s="46"/>
      <c r="M14" s="46"/>
      <c r="N14" s="46"/>
      <c r="O14" s="46"/>
    </row>
    <row r="15" ht="15" customHeight="1">
      <c r="A15" s="46"/>
      <c r="B15" s="46"/>
      <c r="C15" s="46"/>
      <c r="D15" s="46"/>
      <c r="E15" s="46"/>
      <c r="F15" t="s" s="43">
        <v>1676</v>
      </c>
      <c r="G15" s="46"/>
      <c r="H15" t="s" s="43">
        <v>1684</v>
      </c>
      <c r="I15" s="46"/>
      <c r="J15" s="46"/>
      <c r="K15" s="46"/>
      <c r="L15" s="46"/>
      <c r="M15" s="46"/>
      <c r="N15" s="46"/>
      <c r="O15" s="46"/>
    </row>
    <row r="16" ht="15" customHeight="1">
      <c r="A16" s="46"/>
      <c r="B16" s="46"/>
      <c r="C16" s="46"/>
      <c r="D16" s="46"/>
      <c r="E16" s="46"/>
      <c r="F16" t="s" s="43">
        <v>1677</v>
      </c>
      <c r="G16" t="s" s="43">
        <v>1678</v>
      </c>
      <c r="H16" t="s" s="43">
        <v>1677</v>
      </c>
      <c r="I16" t="s" s="43">
        <v>1678</v>
      </c>
      <c r="J16" s="46"/>
      <c r="K16" t="s" s="43">
        <v>1679</v>
      </c>
      <c r="L16" t="s" s="43">
        <v>1685</v>
      </c>
      <c r="M16" s="46"/>
      <c r="N16" s="46"/>
      <c r="O16" s="46"/>
    </row>
    <row r="17" ht="15" customHeight="1">
      <c r="A17" s="46"/>
      <c r="B17" s="46"/>
      <c r="C17" s="46"/>
      <c r="D17" s="46"/>
      <c r="E17" t="s" s="43">
        <v>1680</v>
      </c>
      <c r="F17" s="49">
        <v>16</v>
      </c>
      <c r="G17" s="49">
        <v>90</v>
      </c>
      <c r="H17" s="49">
        <v>25</v>
      </c>
      <c r="I17" s="49">
        <v>128</v>
      </c>
      <c r="J17" t="s" s="43">
        <v>1680</v>
      </c>
      <c r="K17" s="119">
        <f>F17/G17</f>
        <v>0.1777777777777778</v>
      </c>
      <c r="L17" s="119">
        <f>H17/I17</f>
        <v>0.1953125</v>
      </c>
      <c r="M17" s="46"/>
      <c r="N17" s="46"/>
      <c r="O17" s="46"/>
    </row>
    <row r="18" ht="15" customHeight="1">
      <c r="A18" s="46"/>
      <c r="B18" s="46"/>
      <c r="C18" s="46"/>
      <c r="D18" s="46"/>
      <c r="E18" t="s" s="43">
        <v>1681</v>
      </c>
      <c r="F18" s="49">
        <v>20</v>
      </c>
      <c r="G18" s="49">
        <v>55</v>
      </c>
      <c r="H18" s="49">
        <v>28</v>
      </c>
      <c r="I18" s="49">
        <v>102</v>
      </c>
      <c r="J18" t="s" s="43">
        <v>1681</v>
      </c>
      <c r="K18" s="119">
        <f>F18/G18</f>
        <v>0.3636363636363636</v>
      </c>
      <c r="L18" s="119">
        <f>H18/I18</f>
        <v>0.2745098039215687</v>
      </c>
      <c r="M18" s="46"/>
      <c r="N18" s="46"/>
      <c r="O18" s="46"/>
    </row>
    <row r="19" ht="15" customHeight="1">
      <c r="A19" s="46"/>
      <c r="B19" s="46"/>
      <c r="C19" s="46"/>
      <c r="D19" s="46"/>
      <c r="E19" t="s" s="43">
        <v>1682</v>
      </c>
      <c r="F19" s="49">
        <v>58</v>
      </c>
      <c r="G19" s="49">
        <v>210</v>
      </c>
      <c r="H19" s="49">
        <v>66</v>
      </c>
      <c r="I19" s="49">
        <v>273</v>
      </c>
      <c r="J19" t="s" s="43">
        <v>1682</v>
      </c>
      <c r="K19" s="119">
        <f>F19/G19</f>
        <v>0.2761904761904762</v>
      </c>
      <c r="L19" s="119">
        <f>H19/I19</f>
        <v>0.2417582417582418</v>
      </c>
      <c r="M19" s="46"/>
      <c r="N19" s="46"/>
      <c r="O19" s="46"/>
    </row>
    <row r="20" ht="15" customHeight="1">
      <c r="A20" s="46"/>
      <c r="B20" s="46"/>
      <c r="C20" s="46"/>
      <c r="D20" s="46"/>
      <c r="E20" s="46"/>
      <c r="F20" s="46"/>
      <c r="G20" s="46"/>
      <c r="H20" s="46"/>
      <c r="I20" s="46"/>
      <c r="J20" s="46"/>
      <c r="K20" s="46"/>
      <c r="L20" s="46"/>
      <c r="M20" s="46"/>
      <c r="N20" s="46"/>
      <c r="O20" s="46"/>
    </row>
    <row r="21" ht="15" customHeight="1">
      <c r="A21" s="46"/>
      <c r="B21" s="46"/>
      <c r="C21" s="46"/>
      <c r="D21" s="46"/>
      <c r="E21" s="46"/>
      <c r="F21" s="46"/>
      <c r="G21" s="46"/>
      <c r="H21" s="46"/>
      <c r="I21" s="46"/>
      <c r="J21" s="46"/>
      <c r="K21" s="46"/>
      <c r="L21" s="46"/>
      <c r="M21" s="46"/>
      <c r="N21" s="46"/>
      <c r="O21" s="46"/>
    </row>
    <row r="22" ht="15" customHeight="1">
      <c r="A22" s="46"/>
      <c r="B22" s="46"/>
      <c r="C22" s="46"/>
      <c r="D22" s="46"/>
      <c r="E22" s="46"/>
      <c r="F22" s="46"/>
      <c r="G22" s="46"/>
      <c r="H22" s="46"/>
      <c r="I22" s="46"/>
      <c r="J22" s="46"/>
      <c r="K22" s="46"/>
      <c r="L22" s="46"/>
      <c r="M22" s="46"/>
      <c r="N22" s="46"/>
      <c r="O22" s="46"/>
    </row>
    <row r="23" ht="15" customHeight="1">
      <c r="A23" s="46"/>
      <c r="B23" s="46"/>
      <c r="C23" s="46"/>
      <c r="D23" s="46"/>
      <c r="E23" s="46"/>
      <c r="F23" s="46"/>
      <c r="G23" s="46"/>
      <c r="H23" s="46"/>
      <c r="I23" s="46"/>
      <c r="J23" s="46"/>
      <c r="K23" s="46"/>
      <c r="L23" s="46"/>
      <c r="M23" s="46"/>
      <c r="N23" s="46"/>
      <c r="O23" s="46"/>
    </row>
    <row r="24" ht="15" customHeight="1">
      <c r="A24" s="46"/>
      <c r="B24" s="46"/>
      <c r="C24" s="46"/>
      <c r="D24" s="46"/>
      <c r="E24" s="46"/>
      <c r="F24" s="46"/>
      <c r="G24" s="46"/>
      <c r="H24" s="46"/>
      <c r="I24" s="46"/>
      <c r="J24" s="46"/>
      <c r="K24" s="46"/>
      <c r="L24" s="46"/>
      <c r="M24" s="46"/>
      <c r="N24" s="46"/>
      <c r="O24" s="46"/>
    </row>
    <row r="25" ht="15" customHeight="1">
      <c r="A25" s="46"/>
      <c r="B25" s="46"/>
      <c r="C25" s="46"/>
      <c r="D25" s="46"/>
      <c r="E25" s="46"/>
      <c r="F25" s="46"/>
      <c r="G25" s="46"/>
      <c r="H25" s="46"/>
      <c r="I25" s="46"/>
      <c r="J25" s="46"/>
      <c r="K25" s="46"/>
      <c r="L25" s="46"/>
      <c r="M25" s="46"/>
      <c r="N25" s="46"/>
      <c r="O25" s="46"/>
    </row>
    <row r="26" ht="15" customHeight="1">
      <c r="A26" s="46"/>
      <c r="B26" s="46"/>
      <c r="C26" s="46"/>
      <c r="D26" s="46"/>
      <c r="E26" s="46"/>
      <c r="F26" s="46"/>
      <c r="G26" s="46"/>
      <c r="H26" s="46"/>
      <c r="I26" s="46"/>
      <c r="J26" s="46"/>
      <c r="K26" s="46"/>
      <c r="L26" s="46"/>
      <c r="M26" s="46"/>
      <c r="N26" s="46"/>
      <c r="O26" s="46"/>
    </row>
    <row r="27" ht="15" customHeight="1">
      <c r="A27" s="46"/>
      <c r="B27" s="46"/>
      <c r="C27" s="46"/>
      <c r="D27" s="46"/>
      <c r="E27" s="46"/>
      <c r="F27" s="46"/>
      <c r="G27" s="46"/>
      <c r="H27" s="46"/>
      <c r="I27" s="46"/>
      <c r="J27" s="46"/>
      <c r="K27" s="46"/>
      <c r="L27" s="46"/>
      <c r="M27" s="46"/>
      <c r="N27" s="46"/>
      <c r="O27" s="46"/>
    </row>
    <row r="28" ht="15" customHeight="1">
      <c r="A28" s="46"/>
      <c r="B28" s="46"/>
      <c r="C28" s="46"/>
      <c r="D28" s="46"/>
      <c r="E28" s="46"/>
      <c r="F28" s="46"/>
      <c r="G28" s="46"/>
      <c r="H28" s="46"/>
      <c r="I28" s="46"/>
      <c r="J28" s="46"/>
      <c r="K28" s="46"/>
      <c r="L28" s="46"/>
      <c r="M28" s="46"/>
      <c r="N28" s="46"/>
      <c r="O28" s="46"/>
    </row>
    <row r="29" ht="15" customHeight="1">
      <c r="A29" s="46"/>
      <c r="B29" s="46"/>
      <c r="C29" s="46"/>
      <c r="D29" s="46"/>
      <c r="E29" s="46"/>
      <c r="F29" s="46"/>
      <c r="G29" s="46"/>
      <c r="H29" s="46"/>
      <c r="I29" s="46"/>
      <c r="J29" s="46"/>
      <c r="K29" s="46"/>
      <c r="L29" s="46"/>
      <c r="M29" s="46"/>
      <c r="N29" s="46"/>
      <c r="O29" s="46"/>
    </row>
    <row r="30" ht="15" customHeight="1">
      <c r="A30" s="46"/>
      <c r="B30" s="46"/>
      <c r="C30" s="46"/>
      <c r="D30" s="46"/>
      <c r="E30" s="46"/>
      <c r="F30" s="46"/>
      <c r="G30" s="46"/>
      <c r="H30" s="46"/>
      <c r="I30" s="46"/>
      <c r="J30" s="46"/>
      <c r="K30" s="46"/>
      <c r="L30" s="46"/>
      <c r="M30" s="46"/>
      <c r="N30" s="46"/>
      <c r="O30" s="46"/>
    </row>
    <row r="31" ht="15" customHeight="1">
      <c r="A31" s="46"/>
      <c r="B31" s="46"/>
      <c r="C31" s="46"/>
      <c r="D31" s="46"/>
      <c r="E31" s="46"/>
      <c r="F31" s="46"/>
      <c r="G31" s="46"/>
      <c r="H31" s="46"/>
      <c r="I31" s="46"/>
      <c r="J31" s="46"/>
      <c r="K31" s="46"/>
      <c r="L31" s="46"/>
      <c r="M31" s="46"/>
      <c r="N31" s="46"/>
      <c r="O31" s="46"/>
    </row>
    <row r="32" ht="15" customHeight="1">
      <c r="A32" s="46"/>
      <c r="B32" s="46"/>
      <c r="C32" s="46"/>
      <c r="D32" s="46"/>
      <c r="E32" s="46"/>
      <c r="F32" s="46"/>
      <c r="G32" s="46"/>
      <c r="H32" s="46"/>
      <c r="I32" s="46"/>
      <c r="J32" s="46"/>
      <c r="K32" s="46"/>
      <c r="L32" s="46"/>
      <c r="M32" s="46"/>
      <c r="N32" s="46"/>
      <c r="O32" s="46"/>
    </row>
    <row r="33" ht="15" customHeight="1">
      <c r="A33" s="46"/>
      <c r="B33" s="46"/>
      <c r="C33" s="46"/>
      <c r="D33" s="46"/>
      <c r="E33" s="46"/>
      <c r="F33" s="46"/>
      <c r="G33" s="46"/>
      <c r="H33" s="46"/>
      <c r="I33" s="46"/>
      <c r="J33" s="46"/>
      <c r="K33" s="46"/>
      <c r="L33" s="46"/>
      <c r="M33" s="46"/>
      <c r="N33" s="46"/>
      <c r="O33" s="46"/>
    </row>
    <row r="34" ht="15" customHeight="1">
      <c r="A34" s="46"/>
      <c r="B34" s="46"/>
      <c r="C34" s="46"/>
      <c r="D34" s="46"/>
      <c r="E34" s="46"/>
      <c r="F34" s="46"/>
      <c r="G34" s="46"/>
      <c r="H34" s="46"/>
      <c r="I34" s="46"/>
      <c r="J34" s="46"/>
      <c r="K34" s="46"/>
      <c r="L34" s="46"/>
      <c r="M34" s="46"/>
      <c r="N34" s="46"/>
      <c r="O34" s="46"/>
    </row>
    <row r="35" ht="15" customHeight="1">
      <c r="A35" s="46"/>
      <c r="B35" s="46"/>
      <c r="C35" s="46"/>
      <c r="D35" s="46"/>
      <c r="E35" s="46"/>
      <c r="F35" s="46"/>
      <c r="G35" s="46"/>
      <c r="H35" s="46"/>
      <c r="I35" s="46"/>
      <c r="J35" s="46"/>
      <c r="K35" s="46"/>
      <c r="L35" s="46"/>
      <c r="M35" s="46"/>
      <c r="N35" s="46"/>
      <c r="O35" s="46"/>
    </row>
    <row r="36" ht="15" customHeight="1">
      <c r="A36" s="46"/>
      <c r="B36" s="46"/>
      <c r="C36" s="46"/>
      <c r="D36" s="46"/>
      <c r="E36" s="46"/>
      <c r="F36" s="46"/>
      <c r="G36" s="46"/>
      <c r="H36" s="46"/>
      <c r="I36" s="46"/>
      <c r="J36" s="46"/>
      <c r="K36" s="46"/>
      <c r="L36" s="46"/>
      <c r="M36" s="46"/>
      <c r="N36" s="46"/>
      <c r="O36" s="46"/>
    </row>
    <row r="37" ht="15" customHeight="1">
      <c r="A37" s="46"/>
      <c r="B37" s="46"/>
      <c r="C37" s="46"/>
      <c r="D37" s="46"/>
      <c r="E37" s="46"/>
      <c r="F37" s="46"/>
      <c r="G37" s="46"/>
      <c r="H37" s="46"/>
      <c r="I37" s="46"/>
      <c r="J37" s="46"/>
      <c r="K37" s="46"/>
      <c r="L37" s="46"/>
      <c r="M37" s="46"/>
      <c r="N37" s="46"/>
      <c r="O37" s="46"/>
    </row>
    <row r="38" ht="15" customHeight="1">
      <c r="A38" s="46"/>
      <c r="B38" s="46"/>
      <c r="C38" s="46"/>
      <c r="D38" s="46"/>
      <c r="E38" s="46"/>
      <c r="F38" s="46"/>
      <c r="G38" s="46"/>
      <c r="H38" s="46"/>
      <c r="I38" s="46"/>
      <c r="J38" s="46"/>
      <c r="K38" s="46"/>
      <c r="L38" s="46"/>
      <c r="M38" s="46"/>
      <c r="N38" s="46"/>
      <c r="O38" s="46"/>
    </row>
    <row r="39" ht="15" customHeight="1">
      <c r="A39" s="46"/>
      <c r="B39" s="46"/>
      <c r="C39" s="46"/>
      <c r="D39" s="46"/>
      <c r="E39" s="46"/>
      <c r="F39" s="46"/>
      <c r="G39" s="46"/>
      <c r="H39" s="46"/>
      <c r="I39" s="46"/>
      <c r="J39" s="46"/>
      <c r="K39" s="46"/>
      <c r="L39" s="46"/>
      <c r="M39" s="46"/>
      <c r="N39" s="46"/>
      <c r="O39" s="46"/>
    </row>
    <row r="40" ht="15" customHeight="1">
      <c r="A40" s="46"/>
      <c r="B40" s="46"/>
      <c r="C40" s="46"/>
      <c r="D40" s="46"/>
      <c r="E40" s="46"/>
      <c r="F40" s="46"/>
      <c r="G40" s="46"/>
      <c r="H40" s="46"/>
      <c r="I40" s="46"/>
      <c r="J40" s="46"/>
      <c r="K40" s="46"/>
      <c r="L40" s="46"/>
      <c r="M40" s="46"/>
      <c r="N40" s="46"/>
      <c r="O40" s="46"/>
    </row>
    <row r="41" ht="15" customHeight="1">
      <c r="A41" s="46"/>
      <c r="B41" s="46"/>
      <c r="C41" s="46"/>
      <c r="D41" s="46"/>
      <c r="E41" s="46"/>
      <c r="F41" s="46"/>
      <c r="G41" s="46"/>
      <c r="H41" s="46"/>
      <c r="I41" s="46"/>
      <c r="J41" s="46"/>
      <c r="K41" s="46"/>
      <c r="L41" s="46"/>
      <c r="M41" s="46"/>
      <c r="N41" s="46"/>
      <c r="O41" s="46"/>
    </row>
    <row r="42" ht="15" customHeight="1">
      <c r="A42" s="46"/>
      <c r="B42" s="46"/>
      <c r="C42" s="46"/>
      <c r="D42" s="46"/>
      <c r="E42" s="46"/>
      <c r="F42" s="46"/>
      <c r="G42" s="46"/>
      <c r="H42" s="46"/>
      <c r="I42" s="46"/>
      <c r="J42" s="46"/>
      <c r="K42" s="46"/>
      <c r="L42" s="46"/>
      <c r="M42" s="46"/>
      <c r="N42" s="46"/>
      <c r="O42" s="46"/>
    </row>
    <row r="43" ht="15" customHeight="1">
      <c r="A43" s="46"/>
      <c r="B43" s="46"/>
      <c r="C43" s="46"/>
      <c r="D43" s="46"/>
      <c r="E43" s="46"/>
      <c r="F43" s="46"/>
      <c r="G43" s="46"/>
      <c r="H43" s="46"/>
      <c r="I43" s="46"/>
      <c r="J43" s="46"/>
      <c r="K43" s="46"/>
      <c r="L43" s="46"/>
      <c r="M43" s="46"/>
      <c r="N43" s="46"/>
      <c r="O43" s="46"/>
    </row>
    <row r="44" ht="15" customHeight="1">
      <c r="A44" s="46"/>
      <c r="B44" s="46"/>
      <c r="C44" s="46"/>
      <c r="D44" s="46"/>
      <c r="E44" s="46"/>
      <c r="F44" s="46"/>
      <c r="G44" s="46"/>
      <c r="H44" s="46"/>
      <c r="I44" s="46"/>
      <c r="J44" s="46"/>
      <c r="K44" s="46"/>
      <c r="L44" s="46"/>
      <c r="M44" s="46"/>
      <c r="N44" s="46"/>
      <c r="O44" s="46"/>
    </row>
    <row r="45" ht="15" customHeight="1">
      <c r="A45" s="46"/>
      <c r="B45" s="46"/>
      <c r="C45" s="46"/>
      <c r="D45" s="46"/>
      <c r="E45" s="46"/>
      <c r="F45" s="46"/>
      <c r="G45" s="46"/>
      <c r="H45" s="46"/>
      <c r="I45" s="46"/>
      <c r="J45" s="46"/>
      <c r="K45" s="46"/>
      <c r="L45" s="46"/>
      <c r="M45" s="46"/>
      <c r="N45" s="46"/>
      <c r="O45" s="46"/>
    </row>
    <row r="46" ht="15" customHeight="1">
      <c r="A46" s="46"/>
      <c r="B46" s="46"/>
      <c r="C46" s="46"/>
      <c r="D46" s="46"/>
      <c r="E46" s="46"/>
      <c r="F46" s="46"/>
      <c r="G46" s="46"/>
      <c r="H46" s="46"/>
      <c r="I46" s="46"/>
      <c r="J46" s="46"/>
      <c r="K46" s="46"/>
      <c r="L46" s="46"/>
      <c r="M46" s="46"/>
      <c r="N46" s="46"/>
      <c r="O46" s="46"/>
    </row>
    <row r="47" ht="15" customHeight="1">
      <c r="A47" s="46"/>
      <c r="B47" s="46"/>
      <c r="C47" s="46"/>
      <c r="D47" s="46"/>
      <c r="E47" s="46"/>
      <c r="F47" s="46"/>
      <c r="G47" s="46"/>
      <c r="H47" s="46"/>
      <c r="I47" s="46"/>
      <c r="J47" s="46"/>
      <c r="K47" s="46"/>
      <c r="L47" s="46"/>
      <c r="M47" s="46"/>
      <c r="N47" s="46"/>
      <c r="O47" s="46"/>
    </row>
    <row r="48" ht="15" customHeight="1">
      <c r="A48" s="46"/>
      <c r="B48" s="46"/>
      <c r="C48" s="46"/>
      <c r="D48" s="46"/>
      <c r="E48" s="46"/>
      <c r="F48" s="46"/>
      <c r="G48" s="46"/>
      <c r="H48" s="46"/>
      <c r="I48" s="46"/>
      <c r="J48" s="46"/>
      <c r="K48" s="46"/>
      <c r="L48" s="46"/>
      <c r="M48" s="46"/>
      <c r="N48" s="46"/>
      <c r="O48" s="46"/>
    </row>
    <row r="49" ht="15" customHeight="1">
      <c r="A49" s="46"/>
      <c r="B49" s="46"/>
      <c r="C49" s="46"/>
      <c r="D49" s="46"/>
      <c r="E49" s="46"/>
      <c r="F49" s="46"/>
      <c r="G49" s="46"/>
      <c r="H49" s="46"/>
      <c r="I49" s="46"/>
      <c r="J49" s="46"/>
      <c r="K49" s="46"/>
      <c r="L49" s="46"/>
      <c r="M49" s="46"/>
      <c r="N49" s="46"/>
      <c r="O49" s="46"/>
    </row>
    <row r="50" ht="15" customHeight="1">
      <c r="A50" s="46"/>
      <c r="B50" s="46"/>
      <c r="C50" s="46"/>
      <c r="D50" s="46"/>
      <c r="E50" s="46"/>
      <c r="F50" s="46"/>
      <c r="G50" s="46"/>
      <c r="H50" s="46"/>
      <c r="I50" s="46"/>
      <c r="J50" s="46"/>
      <c r="K50" s="46"/>
      <c r="L50" s="46"/>
      <c r="M50" s="46"/>
      <c r="N50" s="46"/>
      <c r="O50" s="46"/>
    </row>
    <row r="51" ht="15" customHeight="1">
      <c r="A51" s="46"/>
      <c r="B51" s="46"/>
      <c r="C51" s="46"/>
      <c r="D51" s="46"/>
      <c r="E51" s="46"/>
      <c r="F51" s="46"/>
      <c r="G51" s="46"/>
      <c r="H51" s="46"/>
      <c r="I51" s="46"/>
      <c r="J51" s="46"/>
      <c r="K51" s="46"/>
      <c r="L51" s="46"/>
      <c r="M51" s="46"/>
      <c r="N51" s="46"/>
      <c r="O51" s="46"/>
    </row>
    <row r="52" ht="15" customHeight="1">
      <c r="A52" s="46"/>
      <c r="B52" s="46"/>
      <c r="C52" s="46"/>
      <c r="D52" s="46"/>
      <c r="E52" s="46"/>
      <c r="F52" s="46"/>
      <c r="G52" s="46"/>
      <c r="H52" s="46"/>
      <c r="I52" s="46"/>
      <c r="J52" s="46"/>
      <c r="K52" s="46"/>
      <c r="L52" s="46"/>
      <c r="M52" s="46"/>
      <c r="N52" s="46"/>
      <c r="O52" s="46"/>
    </row>
    <row r="53" ht="15" customHeight="1">
      <c r="A53" s="46"/>
      <c r="B53" s="46"/>
      <c r="C53" s="46"/>
      <c r="D53" s="46"/>
      <c r="E53" s="46"/>
      <c r="F53" s="46"/>
      <c r="G53" s="46"/>
      <c r="H53" s="46"/>
      <c r="I53" s="46"/>
      <c r="J53" s="46"/>
      <c r="K53" s="46"/>
      <c r="L53" s="46"/>
      <c r="M53" s="46"/>
      <c r="N53" s="46"/>
      <c r="O53" s="46"/>
    </row>
    <row r="54" ht="15" customHeight="1">
      <c r="A54" s="46"/>
      <c r="B54" s="46"/>
      <c r="C54" s="46"/>
      <c r="D54" s="46"/>
      <c r="E54" s="46"/>
      <c r="F54" s="46"/>
      <c r="G54" s="46"/>
      <c r="H54" s="46"/>
      <c r="I54" s="46"/>
      <c r="J54" s="46"/>
      <c r="K54" s="46"/>
      <c r="L54" s="46"/>
      <c r="M54" s="46"/>
      <c r="N54" s="46"/>
      <c r="O54" s="46"/>
    </row>
    <row r="55" ht="15" customHeight="1">
      <c r="A55" s="46"/>
      <c r="B55" s="46"/>
      <c r="C55" s="46"/>
      <c r="D55" s="46"/>
      <c r="E55" s="46"/>
      <c r="F55" s="46"/>
      <c r="G55" s="46"/>
      <c r="H55" s="46"/>
      <c r="I55" s="46"/>
      <c r="J55" s="46"/>
      <c r="K55" s="46"/>
      <c r="L55" s="46"/>
      <c r="M55" s="46"/>
      <c r="N55" s="46"/>
      <c r="O55" s="46"/>
    </row>
    <row r="56" ht="15" customHeight="1">
      <c r="A56" s="46"/>
      <c r="B56" s="46"/>
      <c r="C56" s="46"/>
      <c r="D56" s="46"/>
      <c r="E56" s="46"/>
      <c r="F56" s="46"/>
      <c r="G56" s="46"/>
      <c r="H56" s="46"/>
      <c r="I56" s="46"/>
      <c r="J56" s="46"/>
      <c r="K56" s="46"/>
      <c r="L56" s="46"/>
      <c r="M56" s="46"/>
      <c r="N56" s="46"/>
      <c r="O56" s="46"/>
    </row>
    <row r="57" ht="15" customHeight="1">
      <c r="A57" s="46"/>
      <c r="B57" s="46"/>
      <c r="C57" s="46"/>
      <c r="D57" s="46"/>
      <c r="E57" s="46"/>
      <c r="F57" s="46"/>
      <c r="G57" s="46"/>
      <c r="H57" s="46"/>
      <c r="I57" s="46"/>
      <c r="J57" s="46"/>
      <c r="K57" s="46"/>
      <c r="L57" s="46"/>
      <c r="M57" s="46"/>
      <c r="N57" s="46"/>
      <c r="O57" s="46"/>
    </row>
    <row r="58" ht="15" customHeight="1">
      <c r="A58" s="46"/>
      <c r="B58" s="46"/>
      <c r="C58" s="46"/>
      <c r="D58" s="46"/>
      <c r="E58" s="46"/>
      <c r="F58" s="46"/>
      <c r="G58" s="46"/>
      <c r="H58" s="46"/>
      <c r="I58" s="46"/>
      <c r="J58" s="46"/>
      <c r="K58" s="46"/>
      <c r="L58" s="46"/>
      <c r="M58" s="46"/>
      <c r="N58" s="46"/>
      <c r="O58" s="46"/>
    </row>
    <row r="59" ht="15" customHeight="1">
      <c r="A59" s="46"/>
      <c r="B59" s="46"/>
      <c r="C59" s="46"/>
      <c r="D59" s="46"/>
      <c r="E59" s="46"/>
      <c r="F59" s="46"/>
      <c r="G59" s="46"/>
      <c r="H59" s="46"/>
      <c r="I59" s="46"/>
      <c r="J59" s="46"/>
      <c r="K59" s="46"/>
      <c r="L59" s="46"/>
      <c r="M59" s="46"/>
      <c r="N59" s="46"/>
      <c r="O59" s="46"/>
    </row>
    <row r="60" ht="15" customHeight="1">
      <c r="A60" s="46"/>
      <c r="B60" s="46"/>
      <c r="C60" s="46"/>
      <c r="D60" s="46"/>
      <c r="E60" s="46"/>
      <c r="F60" s="46"/>
      <c r="G60" s="46"/>
      <c r="H60" s="46"/>
      <c r="I60" s="46"/>
      <c r="J60" s="46"/>
      <c r="K60" s="46"/>
      <c r="L60" s="46"/>
      <c r="M60" s="46"/>
      <c r="N60" s="46"/>
      <c r="O60" s="46"/>
    </row>
    <row r="61" ht="15" customHeight="1">
      <c r="A61" s="46"/>
      <c r="B61" s="46"/>
      <c r="C61" s="46"/>
      <c r="D61" s="46"/>
      <c r="E61" s="46"/>
      <c r="F61" s="46"/>
      <c r="G61" s="46"/>
      <c r="H61" s="46"/>
      <c r="I61" s="46"/>
      <c r="J61" s="46"/>
      <c r="K61" s="46"/>
      <c r="L61" s="46"/>
      <c r="M61" s="46"/>
      <c r="N61" s="46"/>
      <c r="O61" s="46"/>
    </row>
    <row r="62" ht="15" customHeight="1">
      <c r="A62" s="46"/>
      <c r="B62" s="46"/>
      <c r="C62" s="46"/>
      <c r="D62" s="46"/>
      <c r="E62" s="46"/>
      <c r="F62" s="46"/>
      <c r="G62" s="46"/>
      <c r="H62" s="46"/>
      <c r="I62" s="46"/>
      <c r="J62" s="46"/>
      <c r="K62" s="46"/>
      <c r="L62" s="46"/>
      <c r="M62" s="46"/>
      <c r="N62" s="46"/>
      <c r="O62" s="46"/>
    </row>
    <row r="63" ht="15" customHeight="1">
      <c r="A63" s="46"/>
      <c r="B63" s="46"/>
      <c r="C63" s="46"/>
      <c r="D63" s="46"/>
      <c r="E63" s="46"/>
      <c r="F63" s="46"/>
      <c r="G63" s="46"/>
      <c r="H63" s="46"/>
      <c r="I63" s="46"/>
      <c r="J63" s="46"/>
      <c r="K63" s="46"/>
      <c r="L63" s="46"/>
      <c r="M63" s="46"/>
      <c r="N63" s="46"/>
      <c r="O63" s="46"/>
    </row>
    <row r="64" ht="15" customHeight="1">
      <c r="A64" s="46"/>
      <c r="B64" s="46"/>
      <c r="C64" s="46"/>
      <c r="D64" s="46"/>
      <c r="E64" s="46"/>
      <c r="F64" s="46"/>
      <c r="G64" s="46"/>
      <c r="H64" s="46"/>
      <c r="I64" s="46"/>
      <c r="J64" s="46"/>
      <c r="K64" s="46"/>
      <c r="L64" s="46"/>
      <c r="M64" s="46"/>
      <c r="N64" s="46"/>
      <c r="O64" s="46"/>
    </row>
    <row r="65" ht="15" customHeight="1">
      <c r="A65" s="46"/>
      <c r="B65" s="46"/>
      <c r="C65" s="46"/>
      <c r="D65" s="46"/>
      <c r="E65" s="46"/>
      <c r="F65" s="46"/>
      <c r="G65" s="46"/>
      <c r="H65" s="46"/>
      <c r="I65" s="46"/>
      <c r="J65" s="46"/>
      <c r="K65" s="46"/>
      <c r="L65" s="46"/>
      <c r="M65" s="46"/>
      <c r="N65" s="46"/>
      <c r="O65" s="46"/>
    </row>
    <row r="66" ht="15" customHeight="1">
      <c r="A66" s="46"/>
      <c r="B66" s="46"/>
      <c r="C66" s="46"/>
      <c r="D66" s="46"/>
      <c r="E66" s="46"/>
      <c r="F66" s="46"/>
      <c r="G66" s="46"/>
      <c r="H66" s="46"/>
      <c r="I66" s="46"/>
      <c r="J66" s="46"/>
      <c r="K66" s="46"/>
      <c r="L66" s="46"/>
      <c r="M66" s="46"/>
      <c r="N66" s="46"/>
      <c r="O66" s="46"/>
    </row>
    <row r="67" ht="15" customHeight="1">
      <c r="A67" s="46"/>
      <c r="B67" s="46"/>
      <c r="C67" s="46"/>
      <c r="D67" s="46"/>
      <c r="E67" s="46"/>
      <c r="F67" s="46"/>
      <c r="G67" s="46"/>
      <c r="H67" s="46"/>
      <c r="I67" s="46"/>
      <c r="J67" s="46"/>
      <c r="K67" s="46"/>
      <c r="L67" s="46"/>
      <c r="M67" s="46"/>
      <c r="N67" s="46"/>
      <c r="O67" s="46"/>
    </row>
    <row r="68" ht="15" customHeight="1">
      <c r="A68" s="46"/>
      <c r="B68" s="46"/>
      <c r="C68" s="46"/>
      <c r="D68" s="46"/>
      <c r="E68" s="46"/>
      <c r="F68" s="46"/>
      <c r="G68" s="46"/>
      <c r="H68" s="46"/>
      <c r="I68" s="46"/>
      <c r="J68" s="46"/>
      <c r="K68" s="46"/>
      <c r="L68" s="46"/>
      <c r="M68" s="46"/>
      <c r="N68" s="46"/>
      <c r="O68" s="46"/>
    </row>
    <row r="69" ht="15" customHeight="1">
      <c r="A69" s="46"/>
      <c r="B69" s="46"/>
      <c r="C69" s="46"/>
      <c r="D69" s="46"/>
      <c r="E69" s="46"/>
      <c r="F69" s="46"/>
      <c r="G69" s="46"/>
      <c r="H69" s="46"/>
      <c r="I69" s="46"/>
      <c r="J69" s="46"/>
      <c r="K69" s="46"/>
      <c r="L69" s="46"/>
      <c r="M69" s="46"/>
      <c r="N69" s="46"/>
      <c r="O69" s="46"/>
    </row>
    <row r="70" ht="15" customHeight="1">
      <c r="A70" s="46"/>
      <c r="B70" s="46"/>
      <c r="C70" s="46"/>
      <c r="D70" s="46"/>
      <c r="E70" s="46"/>
      <c r="F70" s="46"/>
      <c r="G70" s="46"/>
      <c r="H70" s="46"/>
      <c r="I70" s="46"/>
      <c r="J70" s="46"/>
      <c r="K70" s="46"/>
      <c r="L70" s="46"/>
      <c r="M70" s="46"/>
      <c r="N70" s="46"/>
      <c r="O70" s="46"/>
    </row>
    <row r="71" ht="15" customHeight="1">
      <c r="A71" s="46"/>
      <c r="B71" s="46"/>
      <c r="C71" s="46"/>
      <c r="D71" s="46"/>
      <c r="E71" s="46"/>
      <c r="F71" s="46"/>
      <c r="G71" s="46"/>
      <c r="H71" s="46"/>
      <c r="I71" s="46"/>
      <c r="J71" s="46"/>
      <c r="K71" s="46"/>
      <c r="L71" s="46"/>
      <c r="M71" s="46"/>
      <c r="N71" s="46"/>
      <c r="O71" s="46"/>
    </row>
    <row r="72" ht="15" customHeight="1">
      <c r="A72" s="46"/>
      <c r="B72" s="46"/>
      <c r="C72" s="46"/>
      <c r="D72" s="46"/>
      <c r="E72" s="46"/>
      <c r="F72" s="46"/>
      <c r="G72" s="46"/>
      <c r="H72" s="46"/>
      <c r="I72" s="46"/>
      <c r="J72" s="46"/>
      <c r="K72" s="46"/>
      <c r="L72" s="46"/>
      <c r="M72" s="46"/>
      <c r="N72" s="46"/>
      <c r="O72" s="46"/>
    </row>
    <row r="73" ht="15" customHeight="1">
      <c r="A73" s="46"/>
      <c r="B73" s="46"/>
      <c r="C73" s="46"/>
      <c r="D73" s="46"/>
      <c r="E73" s="46"/>
      <c r="F73" s="46"/>
      <c r="G73" s="46"/>
      <c r="H73" s="46"/>
      <c r="I73" s="46"/>
      <c r="J73" s="46"/>
      <c r="K73" s="46"/>
      <c r="L73" s="46"/>
      <c r="M73" s="46"/>
      <c r="N73" s="46"/>
      <c r="O73" s="46"/>
    </row>
    <row r="74" ht="15" customHeight="1">
      <c r="A74" s="46"/>
      <c r="B74" s="46"/>
      <c r="C74" s="46"/>
      <c r="D74" s="46"/>
      <c r="E74" s="46"/>
      <c r="F74" s="46"/>
      <c r="G74" s="46"/>
      <c r="H74" s="46"/>
      <c r="I74" s="46"/>
      <c r="J74" s="46"/>
      <c r="K74" s="46"/>
      <c r="L74" s="46"/>
      <c r="M74" s="46"/>
      <c r="N74" s="46"/>
      <c r="O74" s="46"/>
    </row>
    <row r="75" ht="15" customHeight="1">
      <c r="A75" s="46"/>
      <c r="B75" s="46"/>
      <c r="C75" s="46"/>
      <c r="D75" s="46"/>
      <c r="E75" s="46"/>
      <c r="F75" s="46"/>
      <c r="G75" s="46"/>
      <c r="H75" s="46"/>
      <c r="I75" s="46"/>
      <c r="J75" s="46"/>
      <c r="K75" s="46"/>
      <c r="L75" s="46"/>
      <c r="M75" s="46"/>
      <c r="N75" s="46"/>
      <c r="O75" s="46"/>
    </row>
    <row r="76" ht="15" customHeight="1">
      <c r="A76" s="46"/>
      <c r="B76" s="46"/>
      <c r="C76" s="46"/>
      <c r="D76" s="46"/>
      <c r="E76" s="46"/>
      <c r="F76" s="46"/>
      <c r="G76" s="46"/>
      <c r="H76" s="46"/>
      <c r="I76" s="46"/>
      <c r="J76" s="46"/>
      <c r="K76" s="46"/>
      <c r="L76" s="46"/>
      <c r="M76" s="46"/>
      <c r="N76" s="46"/>
      <c r="O76" s="46"/>
    </row>
    <row r="77" ht="15" customHeight="1">
      <c r="A77" s="46"/>
      <c r="B77" s="46"/>
      <c r="C77" s="46"/>
      <c r="D77" s="46"/>
      <c r="E77" s="46"/>
      <c r="F77" s="46"/>
      <c r="G77" s="46"/>
      <c r="H77" s="46"/>
      <c r="I77" s="46"/>
      <c r="J77" s="46"/>
      <c r="K77" s="46"/>
      <c r="L77" s="46"/>
      <c r="M77" s="46"/>
      <c r="N77" s="46"/>
      <c r="O77" s="46"/>
    </row>
    <row r="78" ht="15" customHeight="1">
      <c r="A78" s="46"/>
      <c r="B78" s="46"/>
      <c r="C78" s="46"/>
      <c r="D78" s="46"/>
      <c r="E78" s="46"/>
      <c r="F78" s="46"/>
      <c r="G78" s="46"/>
      <c r="H78" s="46"/>
      <c r="I78" s="46"/>
      <c r="J78" s="46"/>
      <c r="K78" s="46"/>
      <c r="L78" s="46"/>
      <c r="M78" s="46"/>
      <c r="N78" s="46"/>
      <c r="O78" s="46"/>
    </row>
    <row r="79" ht="15" customHeight="1">
      <c r="A79" s="46"/>
      <c r="B79" s="46"/>
      <c r="C79" s="46"/>
      <c r="D79" s="46"/>
      <c r="E79" s="46"/>
      <c r="F79" s="46"/>
      <c r="G79" s="46"/>
      <c r="H79" s="46"/>
      <c r="I79" s="46"/>
      <c r="J79" s="46"/>
      <c r="K79" s="46"/>
      <c r="L79" s="46"/>
      <c r="M79" s="46"/>
      <c r="N79" s="46"/>
      <c r="O79" s="46"/>
    </row>
    <row r="80" ht="15" customHeight="1">
      <c r="A80" s="46"/>
      <c r="B80" s="46"/>
      <c r="C80" s="46"/>
      <c r="D80" s="46"/>
      <c r="E80" s="46"/>
      <c r="F80" s="46"/>
      <c r="G80" s="46"/>
      <c r="H80" s="46"/>
      <c r="I80" s="46"/>
      <c r="J80" s="46"/>
      <c r="K80" s="46"/>
      <c r="L80" s="46"/>
      <c r="M80" s="46"/>
      <c r="N80" s="46"/>
      <c r="O80" s="46"/>
    </row>
    <row r="81" ht="15" customHeight="1">
      <c r="A81" s="46"/>
      <c r="B81" s="46"/>
      <c r="C81" s="46"/>
      <c r="D81" s="46"/>
      <c r="E81" s="46"/>
      <c r="F81" s="46"/>
      <c r="G81" s="46"/>
      <c r="H81" s="46"/>
      <c r="I81" s="46"/>
      <c r="J81" s="46"/>
      <c r="K81" s="46"/>
      <c r="L81" s="46"/>
      <c r="M81" s="46"/>
      <c r="N81" s="46"/>
      <c r="O81" s="46"/>
    </row>
    <row r="82" ht="15" customHeight="1">
      <c r="A82" s="46"/>
      <c r="B82" s="46"/>
      <c r="C82" s="46"/>
      <c r="D82" s="46"/>
      <c r="E82" s="46"/>
      <c r="F82" s="46"/>
      <c r="G82" s="46"/>
      <c r="H82" s="46"/>
      <c r="I82" s="46"/>
      <c r="J82" s="46"/>
      <c r="K82" s="46"/>
      <c r="L82" s="46"/>
      <c r="M82" s="46"/>
      <c r="N82" s="46"/>
      <c r="O82" s="46"/>
    </row>
    <row r="83" ht="15" customHeight="1">
      <c r="A83" s="46"/>
      <c r="B83" s="46"/>
      <c r="C83" s="46"/>
      <c r="D83" s="46"/>
      <c r="E83" s="46"/>
      <c r="F83" s="46"/>
      <c r="G83" s="46"/>
      <c r="H83" s="46"/>
      <c r="I83" s="46"/>
      <c r="J83" s="46"/>
      <c r="K83" s="46"/>
      <c r="L83" s="46"/>
      <c r="M83" s="46"/>
      <c r="N83" s="46"/>
      <c r="O83" s="46"/>
    </row>
    <row r="84" ht="15" customHeight="1">
      <c r="A84" s="46"/>
      <c r="B84" s="46"/>
      <c r="C84" s="46"/>
      <c r="D84" s="46"/>
      <c r="E84" s="46"/>
      <c r="F84" s="46"/>
      <c r="G84" s="46"/>
      <c r="H84" s="46"/>
      <c r="I84" s="46"/>
      <c r="J84" s="46"/>
      <c r="K84" s="46"/>
      <c r="L84" s="46"/>
      <c r="M84" s="46"/>
      <c r="N84" s="46"/>
      <c r="O84" s="46"/>
    </row>
    <row r="85" ht="15" customHeight="1">
      <c r="A85" s="46"/>
      <c r="B85" s="46"/>
      <c r="C85" s="46"/>
      <c r="D85" s="46"/>
      <c r="E85" s="46"/>
      <c r="F85" s="46"/>
      <c r="G85" s="46"/>
      <c r="H85" s="46"/>
      <c r="I85" s="46"/>
      <c r="J85" s="46"/>
      <c r="K85" s="46"/>
      <c r="L85" s="46"/>
      <c r="M85" s="46"/>
      <c r="N85" s="46"/>
      <c r="O85" s="46"/>
    </row>
    <row r="86" ht="15" customHeight="1">
      <c r="A86" s="46"/>
      <c r="B86" s="46"/>
      <c r="C86" s="46"/>
      <c r="D86" s="46"/>
      <c r="E86" s="46"/>
      <c r="F86" s="46"/>
      <c r="G86" s="46"/>
      <c r="H86" s="46"/>
      <c r="I86" s="46"/>
      <c r="J86" s="46"/>
      <c r="K86" s="46"/>
      <c r="L86" s="46"/>
      <c r="M86" s="46"/>
      <c r="N86" s="46"/>
      <c r="O86" s="46"/>
    </row>
    <row r="87" ht="15" customHeight="1">
      <c r="A87" s="46"/>
      <c r="B87" s="46"/>
      <c r="C87" s="46"/>
      <c r="D87" s="46"/>
      <c r="E87" s="46"/>
      <c r="F87" s="46"/>
      <c r="G87" s="46"/>
      <c r="H87" s="46"/>
      <c r="I87" s="46"/>
      <c r="J87" s="46"/>
      <c r="K87" s="46"/>
      <c r="L87" s="46"/>
      <c r="M87" s="46"/>
      <c r="N87" s="46"/>
      <c r="O87" s="46"/>
    </row>
    <row r="88" ht="15" customHeight="1">
      <c r="A88" s="46"/>
      <c r="B88" s="46"/>
      <c r="C88" s="46"/>
      <c r="D88" s="46"/>
      <c r="E88" s="46"/>
      <c r="F88" s="46"/>
      <c r="G88" s="46"/>
      <c r="H88" s="46"/>
      <c r="I88" s="46"/>
      <c r="J88" s="46"/>
      <c r="K88" s="46"/>
      <c r="L88" s="46"/>
      <c r="M88" s="46"/>
      <c r="N88" s="46"/>
      <c r="O88" s="46"/>
    </row>
    <row r="89" ht="15" customHeight="1">
      <c r="A89" s="46"/>
      <c r="B89" s="46"/>
      <c r="C89" s="46"/>
      <c r="D89" s="46"/>
      <c r="E89" s="46"/>
      <c r="F89" s="46"/>
      <c r="G89" s="46"/>
      <c r="H89" s="46"/>
      <c r="I89" s="46"/>
      <c r="J89" s="46"/>
      <c r="K89" s="46"/>
      <c r="L89" s="46"/>
      <c r="M89" s="46"/>
      <c r="N89" s="46"/>
      <c r="O89" s="46"/>
    </row>
    <row r="90" ht="15" customHeight="1">
      <c r="A90" s="46"/>
      <c r="B90" s="46"/>
      <c r="C90" s="46"/>
      <c r="D90" s="46"/>
      <c r="E90" s="46"/>
      <c r="F90" s="46"/>
      <c r="G90" s="46"/>
      <c r="H90" s="46"/>
      <c r="I90" s="46"/>
      <c r="J90" s="46"/>
      <c r="K90" s="46"/>
      <c r="L90" s="46"/>
      <c r="M90" s="46"/>
      <c r="N90" s="46"/>
      <c r="O90" s="46"/>
    </row>
    <row r="91" ht="15" customHeight="1">
      <c r="A91" s="46"/>
      <c r="B91" s="46"/>
      <c r="C91" s="46"/>
      <c r="D91" s="46"/>
      <c r="E91" s="46"/>
      <c r="F91" s="46"/>
      <c r="G91" s="46"/>
      <c r="H91" s="46"/>
      <c r="I91" s="46"/>
      <c r="J91" s="46"/>
      <c r="K91" s="46"/>
      <c r="L91" s="46"/>
      <c r="M91" s="46"/>
      <c r="N91" s="46"/>
      <c r="O91" s="46"/>
    </row>
    <row r="92" ht="15" customHeight="1">
      <c r="A92" s="46"/>
      <c r="B92" s="46"/>
      <c r="C92" s="46"/>
      <c r="D92" s="46"/>
      <c r="E92" s="46"/>
      <c r="F92" s="46"/>
      <c r="G92" s="46"/>
      <c r="H92" s="46"/>
      <c r="I92" s="46"/>
      <c r="J92" s="46"/>
      <c r="K92" s="46"/>
      <c r="L92" s="46"/>
      <c r="M92" s="46"/>
      <c r="N92" s="46"/>
      <c r="O92" s="46"/>
    </row>
    <row r="93" ht="15" customHeight="1">
      <c r="A93" s="46"/>
      <c r="B93" s="46"/>
      <c r="C93" s="46"/>
      <c r="D93" s="46"/>
      <c r="E93" s="46"/>
      <c r="F93" s="46"/>
      <c r="G93" s="46"/>
      <c r="H93" s="46"/>
      <c r="I93" s="46"/>
      <c r="J93" s="46"/>
      <c r="K93" s="46"/>
      <c r="L93" s="46"/>
      <c r="M93" s="46"/>
      <c r="N93" s="46"/>
      <c r="O93" s="46"/>
    </row>
    <row r="94" ht="15" customHeight="1">
      <c r="A94" s="46"/>
      <c r="B94" s="46"/>
      <c r="C94" s="46"/>
      <c r="D94" s="46"/>
      <c r="E94" s="46"/>
      <c r="F94" s="46"/>
      <c r="G94" s="46"/>
      <c r="H94" s="46"/>
      <c r="I94" s="46"/>
      <c r="J94" s="46"/>
      <c r="K94" s="46"/>
      <c r="L94" s="46"/>
      <c r="M94" s="46"/>
      <c r="N94" s="46"/>
      <c r="O94" s="46"/>
    </row>
    <row r="95" ht="15" customHeight="1">
      <c r="A95" s="46"/>
      <c r="B95" s="46"/>
      <c r="C95" s="46"/>
      <c r="D95" s="46"/>
      <c r="E95" s="46"/>
      <c r="F95" s="46"/>
      <c r="G95" s="46"/>
      <c r="H95" s="46"/>
      <c r="I95" s="46"/>
      <c r="J95" s="46"/>
      <c r="K95" s="46"/>
      <c r="L95" s="46"/>
      <c r="M95" s="46"/>
      <c r="N95" s="46"/>
      <c r="O95" s="46"/>
    </row>
    <row r="96" ht="15" customHeight="1">
      <c r="A96" s="46"/>
      <c r="B96" s="46"/>
      <c r="C96" s="46"/>
      <c r="D96" s="46"/>
      <c r="E96" s="46"/>
      <c r="F96" s="46"/>
      <c r="G96" s="46"/>
      <c r="H96" s="46"/>
      <c r="I96" s="46"/>
      <c r="J96" s="46"/>
      <c r="K96" s="46"/>
      <c r="L96" s="46"/>
      <c r="M96" s="46"/>
      <c r="N96" s="46"/>
      <c r="O96" s="46"/>
    </row>
    <row r="97" ht="15" customHeight="1">
      <c r="A97" s="46"/>
      <c r="B97" s="46"/>
      <c r="C97" s="46"/>
      <c r="D97" s="46"/>
      <c r="E97" s="46"/>
      <c r="F97" s="46"/>
      <c r="G97" s="46"/>
      <c r="H97" s="46"/>
      <c r="I97" s="46"/>
      <c r="J97" s="46"/>
      <c r="K97" s="46"/>
      <c r="L97" s="46"/>
      <c r="M97" s="46"/>
      <c r="N97" s="46"/>
      <c r="O97" s="46"/>
    </row>
    <row r="98" ht="15" customHeight="1">
      <c r="A98" s="46"/>
      <c r="B98" s="46"/>
      <c r="C98" s="46"/>
      <c r="D98" s="46"/>
      <c r="E98" s="46"/>
      <c r="F98" s="46"/>
      <c r="G98" s="46"/>
      <c r="H98" s="46"/>
      <c r="I98" s="46"/>
      <c r="J98" s="46"/>
      <c r="K98" s="46"/>
      <c r="L98" s="46"/>
      <c r="M98" s="46"/>
      <c r="N98" s="46"/>
      <c r="O98" s="46"/>
    </row>
    <row r="99" ht="15" customHeight="1">
      <c r="A99" s="46"/>
      <c r="B99" s="46"/>
      <c r="C99" s="46"/>
      <c r="D99" s="46"/>
      <c r="E99" s="46"/>
      <c r="F99" s="46"/>
      <c r="G99" s="46"/>
      <c r="H99" s="46"/>
      <c r="I99" s="46"/>
      <c r="J99" s="46"/>
      <c r="K99" s="46"/>
      <c r="L99" s="46"/>
      <c r="M99" s="46"/>
      <c r="N99" s="46"/>
      <c r="O99" s="46"/>
    </row>
    <row r="100" ht="15" customHeight="1">
      <c r="A100" s="46"/>
      <c r="B100" s="46"/>
      <c r="C100" s="46"/>
      <c r="D100" s="46"/>
      <c r="E100" s="46"/>
      <c r="F100" s="46"/>
      <c r="G100" s="46"/>
      <c r="H100" s="46"/>
      <c r="I100" s="46"/>
      <c r="J100" s="46"/>
      <c r="K100" s="46"/>
      <c r="L100" s="46"/>
      <c r="M100" s="46"/>
      <c r="N100" s="46"/>
      <c r="O100" s="46"/>
    </row>
    <row r="101" ht="15" customHeight="1">
      <c r="A101" s="46"/>
      <c r="B101" s="46"/>
      <c r="C101" s="46"/>
      <c r="D101" s="46"/>
      <c r="E101" s="46"/>
      <c r="F101" s="46"/>
      <c r="G101" s="46"/>
      <c r="H101" s="46"/>
      <c r="I101" s="46"/>
      <c r="J101" s="46"/>
      <c r="K101" s="46"/>
      <c r="L101" s="46"/>
      <c r="M101" s="46"/>
      <c r="N101" s="46"/>
      <c r="O101" s="46"/>
    </row>
    <row r="102" ht="15" customHeight="1">
      <c r="A102" s="46"/>
      <c r="B102" s="46"/>
      <c r="C102" s="46"/>
      <c r="D102" s="46"/>
      <c r="E102" s="46"/>
      <c r="F102" s="46"/>
      <c r="G102" s="46"/>
      <c r="H102" s="46"/>
      <c r="I102" s="46"/>
      <c r="J102" s="46"/>
      <c r="K102" s="46"/>
      <c r="L102" s="46"/>
      <c r="M102" s="46"/>
      <c r="N102" s="46"/>
      <c r="O102" s="46"/>
    </row>
    <row r="103" ht="15" customHeight="1">
      <c r="A103" s="46"/>
      <c r="B103" s="46"/>
      <c r="C103" s="46"/>
      <c r="D103" s="46"/>
      <c r="E103" s="46"/>
      <c r="F103" s="46"/>
      <c r="G103" s="46"/>
      <c r="H103" s="46"/>
      <c r="I103" s="46"/>
      <c r="J103" s="46"/>
      <c r="K103" s="46"/>
      <c r="L103" s="46"/>
      <c r="M103" s="46"/>
      <c r="N103" s="46"/>
      <c r="O103" s="46"/>
    </row>
    <row r="104" ht="15" customHeight="1">
      <c r="A104" s="46"/>
      <c r="B104" s="46"/>
      <c r="C104" s="46"/>
      <c r="D104" s="46"/>
      <c r="E104" s="46"/>
      <c r="F104" s="46"/>
      <c r="G104" s="46"/>
      <c r="H104" s="46"/>
      <c r="I104" s="46"/>
      <c r="J104" s="46"/>
      <c r="K104" s="46"/>
      <c r="L104" s="46"/>
      <c r="M104" s="46"/>
      <c r="N104" s="46"/>
      <c r="O104" s="46"/>
    </row>
  </sheetData>
  <pageMargins left="0.75" right="0.75" top="1" bottom="1" header="0.5" footer="0.5"/>
  <pageSetup firstPageNumber="1" fitToHeight="1" fitToWidth="1" scale="100" useFirstPageNumber="0" orientation="portrait" pageOrder="downThenOver"/>
  <headerFooter>
    <oddFooter>&amp;C&amp;"Helvetica,Regular"&amp;12&amp;K000000&amp;P</oddFooter>
  </headerFooter>
  <drawing r:id="rId1"/>
</worksheet>
</file>

<file path=xl/worksheets/sheet8.xml><?xml version="1.0" encoding="utf-8"?>
<worksheet xmlns:r="http://schemas.openxmlformats.org/officeDocument/2006/relationships" xmlns="http://schemas.openxmlformats.org/spreadsheetml/2006/main">
  <dimension ref="A1:BO102"/>
  <sheetViews>
    <sheetView workbookViewId="0" showGridLines="0" defaultGridColor="1"/>
  </sheetViews>
  <sheetFormatPr defaultColWidth="10.7143" defaultRowHeight="15" customHeight="1" outlineLevelRow="0" outlineLevelCol="0"/>
  <cols>
    <col min="1" max="1" width="10.7344" style="187" customWidth="1"/>
    <col min="2" max="2" width="10.7344" style="187" customWidth="1"/>
    <col min="3" max="3" width="10.7344" style="187" customWidth="1"/>
    <col min="4" max="4" width="12.2891" style="187" customWidth="1"/>
    <col min="5" max="5" width="12.7344" style="187" customWidth="1"/>
    <col min="6" max="6" width="10.7344" style="187" customWidth="1"/>
    <col min="7" max="7" width="10.7344" style="187" customWidth="1"/>
    <col min="8" max="8" width="10.7344" style="187" customWidth="1"/>
    <col min="9" max="9" width="10.7344" style="187" customWidth="1"/>
    <col min="10" max="10" width="10.7344" style="187" customWidth="1"/>
    <col min="11" max="11" width="10.7344" style="187" customWidth="1"/>
    <col min="12" max="12" width="10.7344" style="187" customWidth="1"/>
    <col min="13" max="13" width="10.7344" style="187" customWidth="1"/>
    <col min="14" max="14" width="10.7344" style="187" customWidth="1"/>
    <col min="15" max="15" width="10.7344" style="187" customWidth="1"/>
    <col min="16" max="16" width="10.7344" style="187" customWidth="1"/>
    <col min="17" max="17" width="10.7344" style="187" customWidth="1"/>
    <col min="18" max="18" width="10.7344" style="187" customWidth="1"/>
    <col min="19" max="19" width="10.7344" style="187" customWidth="1"/>
    <col min="20" max="20" width="10.7344" style="187" customWidth="1"/>
    <col min="21" max="21" width="10.7344" style="187" customWidth="1"/>
    <col min="22" max="22" width="10.7344" style="187" customWidth="1"/>
    <col min="23" max="23" width="10.8672" style="187" customWidth="1"/>
    <col min="24" max="24" width="10.8672" style="187" customWidth="1"/>
    <col min="25" max="25" width="10.7344" style="187" customWidth="1"/>
    <col min="26" max="26" width="10.7344" style="187" customWidth="1"/>
    <col min="27" max="27" width="10.7344" style="187" customWidth="1"/>
    <col min="28" max="28" width="13.1562" style="187" customWidth="1"/>
    <col min="29" max="29" width="10.7344" style="187" customWidth="1"/>
    <col min="30" max="30" width="10.7344" style="187" customWidth="1"/>
    <col min="31" max="31" width="10.7344" style="187" customWidth="1"/>
    <col min="32" max="32" width="10.7344" style="187" customWidth="1"/>
    <col min="33" max="33" width="10.7344" style="187" customWidth="1"/>
    <col min="34" max="34" width="10.7344" style="187" customWidth="1"/>
    <col min="35" max="35" width="10.7344" style="187" customWidth="1"/>
    <col min="36" max="36" width="10.7344" style="187" customWidth="1"/>
    <col min="37" max="37" width="10.7344" style="187" customWidth="1"/>
    <col min="38" max="38" width="10.7344" style="187" customWidth="1"/>
    <col min="39" max="39" width="10.7344" style="187" customWidth="1"/>
    <col min="40" max="40" width="10.7344" style="187" customWidth="1"/>
    <col min="41" max="41" width="10.7344" style="187" customWidth="1"/>
    <col min="42" max="42" width="10.7344" style="187" customWidth="1"/>
    <col min="43" max="43" width="10.7344" style="187" customWidth="1"/>
    <col min="44" max="44" width="10.7344" style="187" customWidth="1"/>
    <col min="45" max="45" width="10.7344" style="187" customWidth="1"/>
    <col min="46" max="46" width="10.7344" style="187" customWidth="1"/>
    <col min="47" max="47" width="10.8672" style="187" customWidth="1"/>
    <col min="48" max="48" width="60.1562" style="187" customWidth="1"/>
    <col min="49" max="49" width="71" style="187" customWidth="1"/>
    <col min="50" max="50" width="10.7344" style="187" customWidth="1"/>
    <col min="51" max="51" width="10.7344" style="187" customWidth="1"/>
    <col min="52" max="52" width="10.7344" style="187" customWidth="1"/>
    <col min="53" max="53" width="10.7344" style="187" customWidth="1"/>
    <col min="54" max="54" width="10.7344" style="187" customWidth="1"/>
    <col min="55" max="55" width="10.7344" style="187" customWidth="1"/>
    <col min="56" max="56" width="10.7344" style="187" customWidth="1"/>
    <col min="57" max="57" width="10.7344" style="187" customWidth="1"/>
    <col min="58" max="58" width="10.7344" style="187" customWidth="1"/>
    <col min="59" max="59" width="10.7344" style="187" customWidth="1"/>
    <col min="60" max="60" width="10.7344" style="187" customWidth="1"/>
    <col min="61" max="61" width="10.7344" style="187" customWidth="1"/>
    <col min="62" max="62" width="10.7344" style="187" customWidth="1"/>
    <col min="63" max="63" width="10.7344" style="187" customWidth="1"/>
    <col min="64" max="64" width="10.7344" style="187" customWidth="1"/>
    <col min="65" max="65" width="10.7344" style="187" customWidth="1"/>
    <col min="66" max="66" width="10.7344" style="187" customWidth="1"/>
    <col min="67" max="67" width="10.7344" style="187" customWidth="1"/>
    <col min="68" max="256" width="10.7344" style="187" customWidth="1"/>
  </cols>
  <sheetData>
    <row r="1" ht="55" customHeight="1">
      <c r="A1" t="s" s="20">
        <v>322</v>
      </c>
      <c r="B1" t="s" s="20">
        <v>323</v>
      </c>
      <c r="C1" t="s" s="20">
        <v>324</v>
      </c>
      <c r="D1" t="s" s="20">
        <v>2</v>
      </c>
      <c r="E1" t="s" s="20">
        <v>1</v>
      </c>
      <c r="F1" t="s" s="20">
        <v>325</v>
      </c>
      <c r="G1" t="s" s="20">
        <v>326</v>
      </c>
      <c r="H1" t="s" s="20">
        <v>327</v>
      </c>
      <c r="I1" t="s" s="20">
        <v>328</v>
      </c>
      <c r="J1" s="22"/>
      <c r="K1" s="22"/>
      <c r="L1" t="s" s="20">
        <v>329</v>
      </c>
      <c r="M1" t="s" s="20">
        <v>330</v>
      </c>
      <c r="N1" t="s" s="20">
        <v>331</v>
      </c>
      <c r="O1" t="s" s="20">
        <v>332</v>
      </c>
      <c r="P1" t="s" s="21">
        <v>333</v>
      </c>
      <c r="Q1" t="s" s="21">
        <v>334</v>
      </c>
      <c r="R1" t="s" s="21">
        <v>335</v>
      </c>
      <c r="S1" t="s" s="21">
        <v>336</v>
      </c>
      <c r="T1" t="s" s="21">
        <v>337</v>
      </c>
      <c r="U1" t="s" s="21">
        <v>111</v>
      </c>
      <c r="V1" t="s" s="21">
        <v>158</v>
      </c>
      <c r="W1" t="s" s="20">
        <v>338</v>
      </c>
      <c r="X1" t="s" s="20">
        <v>1686</v>
      </c>
      <c r="Y1" t="s" s="20">
        <v>1687</v>
      </c>
      <c r="Z1" t="s" s="21">
        <v>1688</v>
      </c>
      <c r="AA1" t="s" s="20">
        <v>1689</v>
      </c>
      <c r="AB1" t="s" s="21">
        <v>1690</v>
      </c>
      <c r="AC1" s="23"/>
      <c r="AD1" s="23"/>
      <c r="AE1" t="s" s="21">
        <v>311</v>
      </c>
      <c r="AF1" t="s" s="21">
        <v>339</v>
      </c>
      <c r="AG1" t="s" s="21">
        <v>340</v>
      </c>
      <c r="AH1" t="s" s="21">
        <v>341</v>
      </c>
      <c r="AI1" t="s" s="21">
        <v>342</v>
      </c>
      <c r="AJ1" t="s" s="21">
        <v>343</v>
      </c>
      <c r="AK1" t="s" s="21">
        <v>344</v>
      </c>
      <c r="AL1" t="s" s="21">
        <v>345</v>
      </c>
      <c r="AM1" t="s" s="21">
        <v>346</v>
      </c>
      <c r="AN1" t="s" s="21">
        <v>347</v>
      </c>
      <c r="AO1" t="s" s="21">
        <v>348</v>
      </c>
      <c r="AP1" t="s" s="21">
        <v>349</v>
      </c>
      <c r="AQ1" t="s" s="20">
        <v>350</v>
      </c>
      <c r="AR1" t="s" s="20">
        <v>351</v>
      </c>
      <c r="AS1" t="s" s="20">
        <v>352</v>
      </c>
      <c r="AT1" t="s" s="20">
        <v>353</v>
      </c>
      <c r="AU1" t="s" s="20">
        <v>354</v>
      </c>
      <c r="AV1" t="s" s="21">
        <v>158</v>
      </c>
      <c r="AW1" t="s" s="20">
        <v>338</v>
      </c>
      <c r="AX1" t="s" s="20">
        <v>355</v>
      </c>
      <c r="AY1" t="s" s="20">
        <v>356</v>
      </c>
      <c r="AZ1" t="s" s="20">
        <v>357</v>
      </c>
      <c r="BA1" t="s" s="20">
        <v>358</v>
      </c>
      <c r="BB1" t="s" s="20">
        <v>359</v>
      </c>
      <c r="BC1" s="46"/>
      <c r="BD1" s="46"/>
      <c r="BE1" s="46"/>
      <c r="BF1" s="46"/>
      <c r="BG1" s="46"/>
      <c r="BH1" s="46"/>
      <c r="BI1" s="46"/>
      <c r="BJ1" s="46"/>
      <c r="BK1" s="46"/>
      <c r="BL1" s="46"/>
      <c r="BM1" s="46"/>
      <c r="BN1" s="46"/>
      <c r="BO1" s="46"/>
    </row>
    <row r="2" ht="14" customHeight="1">
      <c r="A2" s="136">
        <v>2018</v>
      </c>
      <c r="B2" s="136">
        <v>2</v>
      </c>
      <c r="C2" s="136">
        <v>14</v>
      </c>
      <c r="D2" t="s" s="11">
        <v>28</v>
      </c>
      <c r="E2" t="s" s="11">
        <v>362</v>
      </c>
      <c r="F2" t="s" s="11">
        <v>363</v>
      </c>
      <c r="G2" s="47">
        <v>19</v>
      </c>
      <c r="H2" s="47">
        <v>17</v>
      </c>
      <c r="I2" s="47">
        <v>17</v>
      </c>
      <c r="J2" s="47"/>
      <c r="K2" s="47"/>
      <c r="L2" s="47">
        <v>15</v>
      </c>
      <c r="M2" s="47">
        <v>0</v>
      </c>
      <c r="N2" s="47">
        <v>0</v>
      </c>
      <c r="O2" s="47">
        <v>0</v>
      </c>
      <c r="P2" s="47">
        <v>0</v>
      </c>
      <c r="Q2" s="47">
        <v>1</v>
      </c>
      <c r="R2" s="47">
        <v>0</v>
      </c>
      <c r="S2" t="s" s="11">
        <v>364</v>
      </c>
      <c r="T2" s="47">
        <v>17</v>
      </c>
      <c r="U2" s="47">
        <v>0</v>
      </c>
      <c r="V2" s="47">
        <v>1</v>
      </c>
      <c r="W2" s="47">
        <v>1</v>
      </c>
      <c r="X2" s="47">
        <f>T2</f>
        <v>17</v>
      </c>
      <c r="Y2" s="47">
        <f>W2*I2</f>
        <v>17</v>
      </c>
      <c r="Z2" s="47">
        <f>IF(I2&gt;5,1,0)*W2</f>
        <v>1</v>
      </c>
      <c r="AA2" s="47">
        <f>IF(I2&gt;5,I2,0)</f>
        <v>17</v>
      </c>
      <c r="AB2" s="47">
        <f>Z2*I2</f>
        <v>17</v>
      </c>
      <c r="AC2" s="47"/>
      <c r="AD2" s="47"/>
      <c r="AE2" s="47">
        <v>0</v>
      </c>
      <c r="AF2" s="47">
        <v>0</v>
      </c>
      <c r="AG2" s="47">
        <v>0</v>
      </c>
      <c r="AH2" s="47">
        <v>0</v>
      </c>
      <c r="AI2" s="47">
        <v>0</v>
      </c>
      <c r="AJ2" s="47">
        <v>1</v>
      </c>
      <c r="AK2" s="47">
        <v>9</v>
      </c>
      <c r="AL2" s="47">
        <v>8</v>
      </c>
      <c r="AM2" s="139">
        <f>AL2/H2</f>
        <v>0.4705882352941176</v>
      </c>
      <c r="AN2" s="139">
        <f>AK2/H2</f>
        <v>0.5294117647058824</v>
      </c>
      <c r="AO2" s="47">
        <v>0</v>
      </c>
      <c r="AP2" s="47">
        <v>0</v>
      </c>
      <c r="AQ2" t="s" s="11">
        <v>365</v>
      </c>
      <c r="AR2" t="s" s="11">
        <v>366</v>
      </c>
      <c r="AS2" s="136"/>
      <c r="AT2" t="s" s="11">
        <v>367</v>
      </c>
      <c r="AU2" s="136">
        <v>1</v>
      </c>
      <c r="AV2" s="47">
        <v>1</v>
      </c>
      <c r="AW2" s="47">
        <v>1</v>
      </c>
      <c r="AX2" t="s" s="11">
        <v>368</v>
      </c>
      <c r="AY2" t="s" s="11">
        <v>369</v>
      </c>
      <c r="AZ2" t="s" s="11">
        <v>370</v>
      </c>
      <c r="BA2" t="s" s="11">
        <v>371</v>
      </c>
      <c r="BB2" s="136"/>
      <c r="BC2" s="136"/>
      <c r="BD2" s="136"/>
      <c r="BE2" s="46"/>
      <c r="BF2" s="46"/>
      <c r="BG2" s="46"/>
      <c r="BH2" s="46"/>
      <c r="BI2" s="46"/>
      <c r="BJ2" s="46"/>
      <c r="BK2" s="46"/>
      <c r="BL2" s="46"/>
      <c r="BM2" s="46"/>
      <c r="BN2" s="46"/>
      <c r="BO2" s="46"/>
    </row>
    <row r="3" ht="14" customHeight="1">
      <c r="A3" s="136">
        <v>2018</v>
      </c>
      <c r="B3" s="136">
        <v>1</v>
      </c>
      <c r="C3" s="136">
        <v>28</v>
      </c>
      <c r="D3" t="s" s="11">
        <v>131</v>
      </c>
      <c r="E3" t="s" s="11">
        <v>372</v>
      </c>
      <c r="F3" t="s" s="11">
        <v>373</v>
      </c>
      <c r="G3" s="47">
        <v>28</v>
      </c>
      <c r="H3" s="47">
        <v>4</v>
      </c>
      <c r="I3" s="47">
        <v>4</v>
      </c>
      <c r="J3" s="47"/>
      <c r="K3" s="47"/>
      <c r="L3" s="47">
        <v>1</v>
      </c>
      <c r="M3" s="47">
        <v>1</v>
      </c>
      <c r="N3" s="47">
        <v>0</v>
      </c>
      <c r="O3" s="47">
        <v>0</v>
      </c>
      <c r="P3" s="47">
        <v>1</v>
      </c>
      <c r="Q3" s="47">
        <v>0</v>
      </c>
      <c r="R3" s="47">
        <v>0</v>
      </c>
      <c r="S3" t="s" s="11">
        <v>374</v>
      </c>
      <c r="T3" s="47">
        <v>4</v>
      </c>
      <c r="U3" s="47">
        <v>1</v>
      </c>
      <c r="V3" s="47">
        <v>1</v>
      </c>
      <c r="W3" s="47">
        <v>1</v>
      </c>
      <c r="X3" s="47">
        <f>T3</f>
        <v>4</v>
      </c>
      <c r="Y3" s="47">
        <f>W3*I3</f>
        <v>4</v>
      </c>
      <c r="Z3" s="47">
        <f>IF(I3&gt;5,1,0)*W3</f>
        <v>0</v>
      </c>
      <c r="AA3" s="47">
        <f>IF(I3&gt;5,I3,0)</f>
        <v>0</v>
      </c>
      <c r="AB3" s="47">
        <f>Z3*I3</f>
        <v>0</v>
      </c>
      <c r="AC3" s="47"/>
      <c r="AD3" s="47"/>
      <c r="AE3" s="47">
        <v>0</v>
      </c>
      <c r="AF3" s="47">
        <v>1</v>
      </c>
      <c r="AG3" s="47">
        <v>0</v>
      </c>
      <c r="AH3" s="47">
        <v>0</v>
      </c>
      <c r="AI3" s="47">
        <v>1</v>
      </c>
      <c r="AJ3" s="59">
        <v>0</v>
      </c>
      <c r="AK3" s="47">
        <v>2</v>
      </c>
      <c r="AL3" s="47">
        <v>2</v>
      </c>
      <c r="AM3" s="139">
        <f>AL3/H3</f>
        <v>0.5</v>
      </c>
      <c r="AN3" s="139">
        <f>AK3/H3</f>
        <v>0.5</v>
      </c>
      <c r="AO3" s="47">
        <v>1</v>
      </c>
      <c r="AP3" s="47">
        <v>0</v>
      </c>
      <c r="AQ3" t="s" s="11">
        <v>375</v>
      </c>
      <c r="AR3" t="s" s="11">
        <v>376</v>
      </c>
      <c r="AS3" s="136"/>
      <c r="AT3" t="s" s="11">
        <v>377</v>
      </c>
      <c r="AU3" s="140">
        <v>0</v>
      </c>
      <c r="AV3" s="47">
        <v>1</v>
      </c>
      <c r="AW3" s="47">
        <v>1</v>
      </c>
      <c r="AX3" t="s" s="11">
        <v>378</v>
      </c>
      <c r="AY3" t="s" s="11">
        <v>379</v>
      </c>
      <c r="AZ3" t="s" s="11">
        <v>380</v>
      </c>
      <c r="BA3" t="s" s="11">
        <v>381</v>
      </c>
      <c r="BB3" s="136"/>
      <c r="BC3" s="136"/>
      <c r="BD3" s="136"/>
      <c r="BE3" s="46"/>
      <c r="BF3" s="46"/>
      <c r="BG3" s="46"/>
      <c r="BH3" s="46"/>
      <c r="BI3" s="46"/>
      <c r="BJ3" s="46"/>
      <c r="BK3" s="46"/>
      <c r="BL3" s="46"/>
      <c r="BM3" s="46"/>
      <c r="BN3" s="46"/>
      <c r="BO3" s="46"/>
    </row>
    <row r="4" ht="14" customHeight="1">
      <c r="A4" s="136">
        <v>2017</v>
      </c>
      <c r="B4" s="136">
        <v>11</v>
      </c>
      <c r="C4" s="136">
        <v>5</v>
      </c>
      <c r="D4" t="s" s="11">
        <v>70</v>
      </c>
      <c r="E4" t="s" s="11">
        <v>382</v>
      </c>
      <c r="F4" t="s" s="11">
        <v>383</v>
      </c>
      <c r="G4" s="47">
        <v>26</v>
      </c>
      <c r="H4" s="47">
        <v>26</v>
      </c>
      <c r="I4" s="47">
        <v>26</v>
      </c>
      <c r="J4" s="47"/>
      <c r="K4" s="47"/>
      <c r="L4" s="47">
        <v>20</v>
      </c>
      <c r="M4" s="47">
        <v>1</v>
      </c>
      <c r="N4" s="47">
        <v>0</v>
      </c>
      <c r="O4" s="47">
        <v>0</v>
      </c>
      <c r="P4" s="47">
        <v>0</v>
      </c>
      <c r="Q4" s="47">
        <v>1</v>
      </c>
      <c r="R4" s="47">
        <v>1</v>
      </c>
      <c r="S4" t="s" s="11">
        <v>384</v>
      </c>
      <c r="T4" t="s" s="137">
        <v>385</v>
      </c>
      <c r="U4" s="47">
        <v>0</v>
      </c>
      <c r="V4" s="47">
        <v>1</v>
      </c>
      <c r="W4" s="47">
        <v>1</v>
      </c>
      <c r="X4" s="47">
        <v>25</v>
      </c>
      <c r="Y4" s="47">
        <f>W4*I4</f>
        <v>26</v>
      </c>
      <c r="Z4" s="47">
        <f>IF(I4&gt;5,1,0)*W4</f>
        <v>1</v>
      </c>
      <c r="AA4" s="47">
        <f>IF(I4&gt;5,I4,0)</f>
        <v>26</v>
      </c>
      <c r="AB4" s="47">
        <f>Z4*I4</f>
        <v>26</v>
      </c>
      <c r="AC4" s="47"/>
      <c r="AD4" s="47"/>
      <c r="AE4" s="47">
        <v>0</v>
      </c>
      <c r="AF4" s="47">
        <v>0</v>
      </c>
      <c r="AG4" s="47">
        <v>0</v>
      </c>
      <c r="AH4" s="47">
        <v>0</v>
      </c>
      <c r="AI4" s="47">
        <v>0</v>
      </c>
      <c r="AJ4" s="59">
        <v>1</v>
      </c>
      <c r="AK4" s="47">
        <v>8</v>
      </c>
      <c r="AL4" s="47">
        <v>17</v>
      </c>
      <c r="AM4" s="139">
        <f>AL4/H4</f>
        <v>0.6538461538461539</v>
      </c>
      <c r="AN4" s="139">
        <f>AK4/H4</f>
        <v>0.3076923076923077</v>
      </c>
      <c r="AO4" s="47">
        <v>1</v>
      </c>
      <c r="AP4" s="47">
        <v>0</v>
      </c>
      <c r="AQ4" t="s" s="11">
        <v>386</v>
      </c>
      <c r="AR4" t="s" s="11">
        <v>387</v>
      </c>
      <c r="AS4" s="136"/>
      <c r="AT4" t="s" s="11">
        <v>388</v>
      </c>
      <c r="AU4" s="140">
        <v>1</v>
      </c>
      <c r="AV4" s="47">
        <v>1</v>
      </c>
      <c r="AW4" s="47">
        <v>1</v>
      </c>
      <c r="AX4" t="s" s="11">
        <v>389</v>
      </c>
      <c r="AY4" t="s" s="11">
        <v>390</v>
      </c>
      <c r="AZ4" t="s" s="11">
        <v>391</v>
      </c>
      <c r="BA4" t="s" s="11">
        <v>392</v>
      </c>
      <c r="BB4" s="136"/>
      <c r="BC4" s="136"/>
      <c r="BD4" s="136"/>
      <c r="BE4" s="46"/>
      <c r="BF4" s="46"/>
      <c r="BG4" s="46"/>
      <c r="BH4" s="46"/>
      <c r="BI4" s="46"/>
      <c r="BJ4" s="46"/>
      <c r="BK4" s="46"/>
      <c r="BL4" s="46"/>
      <c r="BM4" s="46"/>
      <c r="BN4" s="46"/>
      <c r="BO4" s="46"/>
    </row>
    <row r="5" ht="14" customHeight="1">
      <c r="A5" s="136">
        <v>2017</v>
      </c>
      <c r="B5" s="136">
        <v>10</v>
      </c>
      <c r="C5" s="136">
        <v>1</v>
      </c>
      <c r="D5" t="s" s="11">
        <v>393</v>
      </c>
      <c r="E5" t="s" s="11">
        <v>394</v>
      </c>
      <c r="F5" t="s" s="11">
        <v>395</v>
      </c>
      <c r="G5" s="47">
        <v>64</v>
      </c>
      <c r="H5" s="47">
        <v>58</v>
      </c>
      <c r="I5" s="47">
        <v>58</v>
      </c>
      <c r="J5" s="47"/>
      <c r="K5" s="47"/>
      <c r="L5" s="47">
        <v>441</v>
      </c>
      <c r="M5" s="47">
        <v>1</v>
      </c>
      <c r="N5" s="47">
        <v>0</v>
      </c>
      <c r="O5" s="47">
        <v>0</v>
      </c>
      <c r="P5" s="47">
        <v>1</v>
      </c>
      <c r="Q5" s="47">
        <v>1</v>
      </c>
      <c r="R5" s="47">
        <v>1</v>
      </c>
      <c r="S5" t="s" s="188">
        <v>396</v>
      </c>
      <c r="T5" s="47">
        <v>58</v>
      </c>
      <c r="U5" s="47">
        <v>1</v>
      </c>
      <c r="V5" s="47">
        <v>1</v>
      </c>
      <c r="W5" s="47">
        <v>1</v>
      </c>
      <c r="X5" s="47">
        <f>T5</f>
        <v>58</v>
      </c>
      <c r="Y5" s="47">
        <f>W5*I5</f>
        <v>58</v>
      </c>
      <c r="Z5" s="47">
        <f>IF(I5&gt;5,1,0)*W5</f>
        <v>1</v>
      </c>
      <c r="AA5" s="47">
        <f>IF(I5&gt;5,I5,0)</f>
        <v>58</v>
      </c>
      <c r="AB5" s="47">
        <f>Z5*I5</f>
        <v>58</v>
      </c>
      <c r="AC5" s="47"/>
      <c r="AD5" s="47"/>
      <c r="AE5" s="47">
        <v>0</v>
      </c>
      <c r="AF5" s="47">
        <v>1</v>
      </c>
      <c r="AG5" s="47">
        <v>0</v>
      </c>
      <c r="AH5" s="47">
        <v>0</v>
      </c>
      <c r="AI5" s="47">
        <v>0</v>
      </c>
      <c r="AJ5" s="59">
        <v>1</v>
      </c>
      <c r="AK5" s="47">
        <v>22</v>
      </c>
      <c r="AL5" s="47">
        <v>36</v>
      </c>
      <c r="AM5" s="139">
        <f>AL5/H5</f>
        <v>0.6206896551724138</v>
      </c>
      <c r="AN5" s="139">
        <f>AK5/H5</f>
        <v>0.3793103448275862</v>
      </c>
      <c r="AO5" s="47">
        <v>1</v>
      </c>
      <c r="AP5" s="47">
        <v>0</v>
      </c>
      <c r="AQ5" t="s" s="11">
        <v>397</v>
      </c>
      <c r="AR5" t="s" s="11">
        <v>398</v>
      </c>
      <c r="AS5" s="136"/>
      <c r="AT5" t="s" s="11">
        <v>399</v>
      </c>
      <c r="AU5" s="140">
        <v>1</v>
      </c>
      <c r="AV5" s="47">
        <v>1</v>
      </c>
      <c r="AW5" s="47">
        <v>1</v>
      </c>
      <c r="AX5" t="s" s="11">
        <v>400</v>
      </c>
      <c r="AY5" t="s" s="11">
        <v>401</v>
      </c>
      <c r="AZ5" t="s" s="11">
        <v>402</v>
      </c>
      <c r="BA5" t="s" s="11">
        <v>403</v>
      </c>
      <c r="BB5" s="136"/>
      <c r="BC5" s="136"/>
      <c r="BD5" s="136"/>
      <c r="BE5" s="46"/>
      <c r="BF5" s="46"/>
      <c r="BG5" s="46"/>
      <c r="BH5" s="46"/>
      <c r="BI5" s="46"/>
      <c r="BJ5" s="46"/>
      <c r="BK5" s="46"/>
      <c r="BL5" s="46"/>
      <c r="BM5" s="46"/>
      <c r="BN5" s="46"/>
      <c r="BO5" s="46"/>
    </row>
    <row r="6" ht="14" customHeight="1">
      <c r="A6" s="136">
        <v>2017</v>
      </c>
      <c r="B6" s="136">
        <v>6</v>
      </c>
      <c r="C6" s="136">
        <v>5</v>
      </c>
      <c r="D6" t="s" s="11">
        <v>28</v>
      </c>
      <c r="E6" t="s" s="11">
        <v>404</v>
      </c>
      <c r="F6" t="s" s="11">
        <v>405</v>
      </c>
      <c r="G6" s="47">
        <v>45</v>
      </c>
      <c r="H6" s="47">
        <v>5</v>
      </c>
      <c r="I6" s="47">
        <v>5</v>
      </c>
      <c r="J6" s="47"/>
      <c r="K6" s="47"/>
      <c r="L6" s="47">
        <v>0</v>
      </c>
      <c r="M6" s="47">
        <v>1</v>
      </c>
      <c r="N6" s="47">
        <v>0</v>
      </c>
      <c r="O6" s="47">
        <v>0</v>
      </c>
      <c r="P6" s="47">
        <v>0</v>
      </c>
      <c r="Q6" t="s" s="137">
        <v>406</v>
      </c>
      <c r="R6" t="s" s="137">
        <v>406</v>
      </c>
      <c r="S6" t="s" s="11">
        <v>407</v>
      </c>
      <c r="T6" s="47">
        <v>5</v>
      </c>
      <c r="U6" s="47">
        <v>1</v>
      </c>
      <c r="V6" s="47">
        <v>0</v>
      </c>
      <c r="W6" s="47"/>
      <c r="X6" s="47">
        <f>T6</f>
        <v>5</v>
      </c>
      <c r="Y6" s="47">
        <f>W6*I6</f>
        <v>0</v>
      </c>
      <c r="Z6" s="47">
        <f>IF(I6&gt;5,1,0)*W6</f>
        <v>0</v>
      </c>
      <c r="AA6" s="47">
        <f>IF(I6&gt;5,I6,0)</f>
        <v>0</v>
      </c>
      <c r="AB6" s="47">
        <f>Z6*I6</f>
        <v>0</v>
      </c>
      <c r="AC6" s="47"/>
      <c r="AD6" s="47"/>
      <c r="AE6" s="47">
        <v>0</v>
      </c>
      <c r="AF6" s="47">
        <v>0</v>
      </c>
      <c r="AG6" s="47">
        <v>0</v>
      </c>
      <c r="AH6" s="47">
        <v>0</v>
      </c>
      <c r="AI6" s="47">
        <v>0</v>
      </c>
      <c r="AJ6" s="59">
        <v>0</v>
      </c>
      <c r="AK6" s="47">
        <v>4</v>
      </c>
      <c r="AL6" s="47">
        <v>1</v>
      </c>
      <c r="AM6" s="139">
        <f>AL6/H6</f>
        <v>0.2</v>
      </c>
      <c r="AN6" s="139">
        <f>AK6/H6</f>
        <v>0.8</v>
      </c>
      <c r="AO6" s="47">
        <v>1</v>
      </c>
      <c r="AP6" s="47">
        <v>0</v>
      </c>
      <c r="AQ6" t="s" s="11">
        <v>408</v>
      </c>
      <c r="AR6" t="s" s="11">
        <v>409</v>
      </c>
      <c r="AS6" s="136"/>
      <c r="AT6" t="s" s="11">
        <v>410</v>
      </c>
      <c r="AU6" s="140">
        <v>0</v>
      </c>
      <c r="AV6" s="47">
        <v>0</v>
      </c>
      <c r="AW6" s="47"/>
      <c r="AX6" t="s" s="11">
        <v>411</v>
      </c>
      <c r="AY6" t="s" s="11">
        <v>412</v>
      </c>
      <c r="AZ6" t="s" s="11">
        <v>413</v>
      </c>
      <c r="BA6" t="s" s="11">
        <v>413</v>
      </c>
      <c r="BB6" s="136"/>
      <c r="BC6" s="136"/>
      <c r="BD6" s="136"/>
      <c r="BE6" s="46"/>
      <c r="BF6" s="46"/>
      <c r="BG6" s="46"/>
      <c r="BH6" s="46"/>
      <c r="BI6" s="46"/>
      <c r="BJ6" s="46"/>
      <c r="BK6" s="46"/>
      <c r="BL6" s="46"/>
      <c r="BM6" s="46"/>
      <c r="BN6" s="46"/>
      <c r="BO6" s="46"/>
    </row>
    <row r="7" ht="14" customHeight="1">
      <c r="A7" s="136">
        <v>2017</v>
      </c>
      <c r="B7" s="136">
        <v>1</v>
      </c>
      <c r="C7" s="136">
        <v>6</v>
      </c>
      <c r="D7" t="s" s="11">
        <v>28</v>
      </c>
      <c r="E7" t="s" s="11">
        <v>414</v>
      </c>
      <c r="F7" t="s" s="11">
        <v>415</v>
      </c>
      <c r="G7" s="47">
        <v>26</v>
      </c>
      <c r="H7" s="47">
        <v>5</v>
      </c>
      <c r="I7" s="47">
        <v>5</v>
      </c>
      <c r="J7" s="47"/>
      <c r="K7" s="47"/>
      <c r="L7" s="47">
        <v>6</v>
      </c>
      <c r="M7" s="47">
        <v>0</v>
      </c>
      <c r="N7" s="47">
        <v>0</v>
      </c>
      <c r="O7" s="47">
        <v>0</v>
      </c>
      <c r="P7" s="47">
        <v>0</v>
      </c>
      <c r="Q7" t="s" s="137">
        <v>406</v>
      </c>
      <c r="R7" t="s" s="137">
        <v>406</v>
      </c>
      <c r="S7" t="s" s="11">
        <v>416</v>
      </c>
      <c r="T7" s="47">
        <v>5</v>
      </c>
      <c r="U7" s="47">
        <v>1</v>
      </c>
      <c r="V7" s="47">
        <v>0</v>
      </c>
      <c r="W7" s="47"/>
      <c r="X7" s="47">
        <f>T7</f>
        <v>5</v>
      </c>
      <c r="Y7" s="47">
        <f>W7*I7</f>
        <v>0</v>
      </c>
      <c r="Z7" s="47">
        <f>IF(I7&gt;5,1,0)*W7</f>
        <v>0</v>
      </c>
      <c r="AA7" s="47">
        <f>IF(I7&gt;5,I7,0)</f>
        <v>0</v>
      </c>
      <c r="AB7" s="47">
        <f>Z7*I7</f>
        <v>0</v>
      </c>
      <c r="AC7" s="47"/>
      <c r="AD7" s="47"/>
      <c r="AE7" s="47">
        <v>0</v>
      </c>
      <c r="AF7" s="47">
        <v>0</v>
      </c>
      <c r="AG7" s="47">
        <v>0</v>
      </c>
      <c r="AH7" s="47">
        <v>0</v>
      </c>
      <c r="AI7" s="47">
        <v>0</v>
      </c>
      <c r="AJ7" s="59">
        <v>1</v>
      </c>
      <c r="AK7" s="47">
        <v>2</v>
      </c>
      <c r="AL7" s="47">
        <v>3</v>
      </c>
      <c r="AM7" s="139">
        <f>AL7/H7</f>
        <v>0.6</v>
      </c>
      <c r="AN7" s="139">
        <f>AK7/H7</f>
        <v>0.4</v>
      </c>
      <c r="AO7" s="47">
        <v>0</v>
      </c>
      <c r="AP7" s="47">
        <v>0</v>
      </c>
      <c r="AQ7" t="s" s="11">
        <v>417</v>
      </c>
      <c r="AR7" t="s" s="11">
        <v>418</v>
      </c>
      <c r="AS7" s="136"/>
      <c r="AT7" t="s" s="11">
        <v>419</v>
      </c>
      <c r="AU7" s="140">
        <v>1</v>
      </c>
      <c r="AV7" s="47">
        <v>0</v>
      </c>
      <c r="AW7" s="47"/>
      <c r="AX7" t="s" s="11">
        <v>420</v>
      </c>
      <c r="AY7" t="s" s="11">
        <v>421</v>
      </c>
      <c r="AZ7" t="s" s="11">
        <v>422</v>
      </c>
      <c r="BA7" t="s" s="11">
        <v>423</v>
      </c>
      <c r="BB7" s="136"/>
      <c r="BC7" s="136"/>
      <c r="BD7" s="136"/>
      <c r="BE7" s="46"/>
      <c r="BF7" s="46"/>
      <c r="BG7" s="46"/>
      <c r="BH7" s="46"/>
      <c r="BI7" s="46"/>
      <c r="BJ7" s="46"/>
      <c r="BK7" s="46"/>
      <c r="BL7" s="46"/>
      <c r="BM7" s="46"/>
      <c r="BN7" s="46"/>
      <c r="BO7" s="46"/>
    </row>
    <row r="8" ht="14" customHeight="1">
      <c r="A8" s="136">
        <v>2016</v>
      </c>
      <c r="B8" s="136">
        <v>9</v>
      </c>
      <c r="C8" s="136">
        <v>23</v>
      </c>
      <c r="D8" t="s" s="11">
        <v>33</v>
      </c>
      <c r="E8" t="s" s="11">
        <v>424</v>
      </c>
      <c r="F8" t="s" s="11">
        <v>425</v>
      </c>
      <c r="G8" s="47">
        <v>20</v>
      </c>
      <c r="H8" s="47">
        <v>5</v>
      </c>
      <c r="I8" s="47">
        <v>5</v>
      </c>
      <c r="J8" s="47"/>
      <c r="K8" s="47"/>
      <c r="L8" s="47">
        <v>0</v>
      </c>
      <c r="M8" s="47">
        <v>0</v>
      </c>
      <c r="N8" s="47">
        <v>0</v>
      </c>
      <c r="O8" s="47">
        <v>0</v>
      </c>
      <c r="P8" s="47">
        <v>0</v>
      </c>
      <c r="Q8" s="47">
        <v>1</v>
      </c>
      <c r="R8" s="47">
        <v>1</v>
      </c>
      <c r="S8" t="s" s="11">
        <v>426</v>
      </c>
      <c r="T8" s="47">
        <v>5</v>
      </c>
      <c r="U8" s="47">
        <v>0</v>
      </c>
      <c r="V8" s="47">
        <v>1</v>
      </c>
      <c r="W8" s="47"/>
      <c r="X8" s="47">
        <f>T8</f>
        <v>5</v>
      </c>
      <c r="Y8" s="47">
        <f>W8*I8</f>
        <v>0</v>
      </c>
      <c r="Z8" s="47">
        <f>IF(I8&gt;5,1,0)*W8</f>
        <v>0</v>
      </c>
      <c r="AA8" s="47">
        <f>IF(I8&gt;5,I8,0)</f>
        <v>0</v>
      </c>
      <c r="AB8" s="47">
        <f>Z8*I8</f>
        <v>0</v>
      </c>
      <c r="AC8" s="47"/>
      <c r="AD8" s="47"/>
      <c r="AE8" s="47">
        <v>0</v>
      </c>
      <c r="AF8" s="47">
        <v>0</v>
      </c>
      <c r="AG8" s="47">
        <v>0</v>
      </c>
      <c r="AH8" s="47">
        <v>0</v>
      </c>
      <c r="AI8" s="47">
        <v>0</v>
      </c>
      <c r="AJ8" s="59">
        <v>1</v>
      </c>
      <c r="AK8" s="47">
        <v>1</v>
      </c>
      <c r="AL8" s="47">
        <v>4</v>
      </c>
      <c r="AM8" s="139">
        <f>AL8/H8</f>
        <v>0.8</v>
      </c>
      <c r="AN8" s="139">
        <f>AK8/H8</f>
        <v>0.2</v>
      </c>
      <c r="AO8" s="47">
        <v>0</v>
      </c>
      <c r="AP8" s="47">
        <v>0</v>
      </c>
      <c r="AQ8" t="s" s="11">
        <v>427</v>
      </c>
      <c r="AR8" t="s" s="11">
        <v>428</v>
      </c>
      <c r="AS8" s="136"/>
      <c r="AT8" t="s" s="11">
        <v>429</v>
      </c>
      <c r="AU8" s="140">
        <v>1</v>
      </c>
      <c r="AV8" s="47">
        <v>1</v>
      </c>
      <c r="AW8" s="47"/>
      <c r="AX8" t="s" s="11">
        <v>430</v>
      </c>
      <c r="AY8" t="s" s="11">
        <v>431</v>
      </c>
      <c r="AZ8" t="s" s="11">
        <v>432</v>
      </c>
      <c r="BA8" t="s" s="11">
        <v>433</v>
      </c>
      <c r="BB8" s="136"/>
      <c r="BC8" s="136"/>
      <c r="BD8" s="136"/>
      <c r="BE8" s="46"/>
      <c r="BF8" s="46"/>
      <c r="BG8" s="46"/>
      <c r="BH8" s="46"/>
      <c r="BI8" s="46"/>
      <c r="BJ8" s="46"/>
      <c r="BK8" s="46"/>
      <c r="BL8" s="46"/>
      <c r="BM8" s="46"/>
      <c r="BN8" s="46"/>
      <c r="BO8" s="46"/>
    </row>
    <row r="9" ht="14" customHeight="1">
      <c r="A9" s="136">
        <v>2016</v>
      </c>
      <c r="B9" s="136">
        <v>7</v>
      </c>
      <c r="C9" s="136">
        <v>7</v>
      </c>
      <c r="D9" t="s" s="11">
        <v>70</v>
      </c>
      <c r="E9" t="s" s="11">
        <v>434</v>
      </c>
      <c r="F9" t="s" s="11">
        <v>435</v>
      </c>
      <c r="G9" s="47">
        <v>25</v>
      </c>
      <c r="H9" s="47">
        <v>5</v>
      </c>
      <c r="I9" s="47">
        <v>5</v>
      </c>
      <c r="J9" s="47"/>
      <c r="K9" s="47"/>
      <c r="L9" s="47">
        <v>11</v>
      </c>
      <c r="M9" s="47">
        <v>0</v>
      </c>
      <c r="N9" s="47">
        <v>1</v>
      </c>
      <c r="O9" s="47">
        <v>0</v>
      </c>
      <c r="P9" s="47">
        <v>1</v>
      </c>
      <c r="Q9" s="47">
        <v>1</v>
      </c>
      <c r="R9" s="47">
        <v>1</v>
      </c>
      <c r="S9" t="s" s="11">
        <v>436</v>
      </c>
      <c r="T9" s="47">
        <v>5</v>
      </c>
      <c r="U9" s="47">
        <v>1</v>
      </c>
      <c r="V9" s="47">
        <v>1</v>
      </c>
      <c r="W9" s="47">
        <v>1</v>
      </c>
      <c r="X9" s="47">
        <f>T9</f>
        <v>5</v>
      </c>
      <c r="Y9" s="47">
        <f>W9*I9</f>
        <v>5</v>
      </c>
      <c r="Z9" s="47">
        <f>IF(I9&gt;5,1,0)*W9</f>
        <v>0</v>
      </c>
      <c r="AA9" s="47">
        <f>IF(I9&gt;5,I9,0)</f>
        <v>0</v>
      </c>
      <c r="AB9" s="47">
        <f>Z9*I9</f>
        <v>0</v>
      </c>
      <c r="AC9" s="47"/>
      <c r="AD9" s="47"/>
      <c r="AE9" s="47">
        <v>0</v>
      </c>
      <c r="AF9" s="47">
        <v>1</v>
      </c>
      <c r="AG9" s="47">
        <v>0</v>
      </c>
      <c r="AH9" s="47">
        <v>0</v>
      </c>
      <c r="AI9" s="47">
        <v>1</v>
      </c>
      <c r="AJ9" s="59">
        <v>1</v>
      </c>
      <c r="AK9" s="47">
        <v>5</v>
      </c>
      <c r="AL9" s="47">
        <v>0</v>
      </c>
      <c r="AM9" s="139">
        <f>AL9/H9</f>
        <v>0</v>
      </c>
      <c r="AN9" s="139">
        <f>AK9/H9</f>
        <v>1</v>
      </c>
      <c r="AO9" s="47">
        <v>0</v>
      </c>
      <c r="AP9" s="47">
        <v>1</v>
      </c>
      <c r="AQ9" t="s" s="11">
        <v>437</v>
      </c>
      <c r="AR9" t="s" s="11">
        <v>438</v>
      </c>
      <c r="AS9" s="136"/>
      <c r="AT9" t="s" s="11">
        <v>439</v>
      </c>
      <c r="AU9" s="140">
        <v>1</v>
      </c>
      <c r="AV9" s="47">
        <v>1</v>
      </c>
      <c r="AW9" s="47">
        <v>1</v>
      </c>
      <c r="AX9" t="s" s="11">
        <v>440</v>
      </c>
      <c r="AY9" t="s" s="188">
        <v>441</v>
      </c>
      <c r="AZ9" t="s" s="11">
        <v>442</v>
      </c>
      <c r="BA9" t="s" s="11">
        <v>443</v>
      </c>
      <c r="BB9" s="136"/>
      <c r="BC9" s="136"/>
      <c r="BD9" s="136"/>
      <c r="BE9" s="46"/>
      <c r="BF9" s="46"/>
      <c r="BG9" s="46"/>
      <c r="BH9" s="46"/>
      <c r="BI9" s="46"/>
      <c r="BJ9" s="46"/>
      <c r="BK9" s="46"/>
      <c r="BL9" s="46"/>
      <c r="BM9" s="46"/>
      <c r="BN9" s="46"/>
      <c r="BO9" s="46"/>
    </row>
    <row r="10" ht="14" customHeight="1">
      <c r="A10" s="136">
        <v>2016</v>
      </c>
      <c r="B10" s="136">
        <v>6</v>
      </c>
      <c r="C10" s="136">
        <v>12</v>
      </c>
      <c r="D10" t="s" s="11">
        <v>28</v>
      </c>
      <c r="E10" t="s" s="11">
        <v>404</v>
      </c>
      <c r="F10" t="s" s="11">
        <v>444</v>
      </c>
      <c r="G10" s="47">
        <v>29</v>
      </c>
      <c r="H10" s="47">
        <v>49</v>
      </c>
      <c r="I10" s="47">
        <v>49</v>
      </c>
      <c r="J10" s="47"/>
      <c r="K10" s="47"/>
      <c r="L10" s="47">
        <v>53</v>
      </c>
      <c r="M10" s="47">
        <v>0</v>
      </c>
      <c r="N10" s="47">
        <v>1</v>
      </c>
      <c r="O10" s="47">
        <v>0</v>
      </c>
      <c r="P10" s="47">
        <v>1</v>
      </c>
      <c r="Q10" s="47">
        <v>1</v>
      </c>
      <c r="R10" s="47">
        <v>1</v>
      </c>
      <c r="S10" t="s" s="11">
        <v>445</v>
      </c>
      <c r="T10" s="47">
        <v>49</v>
      </c>
      <c r="U10" s="47">
        <v>1</v>
      </c>
      <c r="V10" s="47">
        <v>1</v>
      </c>
      <c r="W10" s="47">
        <v>1</v>
      </c>
      <c r="X10" s="47">
        <f>T10</f>
        <v>49</v>
      </c>
      <c r="Y10" s="47">
        <f>W10*I10</f>
        <v>49</v>
      </c>
      <c r="Z10" s="47">
        <f>IF(I10&gt;5,1,0)*W10</f>
        <v>1</v>
      </c>
      <c r="AA10" s="47">
        <f>IF(I10&gt;5,I10,0)</f>
        <v>49</v>
      </c>
      <c r="AB10" s="47">
        <f>Z10*I10</f>
        <v>49</v>
      </c>
      <c r="AC10" s="47"/>
      <c r="AD10" s="47"/>
      <c r="AE10" s="47">
        <v>0</v>
      </c>
      <c r="AF10" s="47">
        <v>1</v>
      </c>
      <c r="AG10" s="47">
        <v>0</v>
      </c>
      <c r="AH10" s="47">
        <v>0</v>
      </c>
      <c r="AI10" s="47">
        <v>0</v>
      </c>
      <c r="AJ10" s="59">
        <v>1</v>
      </c>
      <c r="AK10" s="47">
        <v>42</v>
      </c>
      <c r="AL10" s="47">
        <v>7</v>
      </c>
      <c r="AM10" s="139">
        <f>AL10/H10</f>
        <v>0.1428571428571428</v>
      </c>
      <c r="AN10" s="139">
        <f>AK10/H10</f>
        <v>0.8571428571428571</v>
      </c>
      <c r="AO10" s="47">
        <v>0</v>
      </c>
      <c r="AP10" s="47">
        <v>1</v>
      </c>
      <c r="AQ10" t="s" s="11">
        <v>446</v>
      </c>
      <c r="AR10" t="s" s="11">
        <v>447</v>
      </c>
      <c r="AS10" s="136"/>
      <c r="AT10" t="s" s="11">
        <v>448</v>
      </c>
      <c r="AU10" s="140">
        <v>0</v>
      </c>
      <c r="AV10" s="47">
        <v>1</v>
      </c>
      <c r="AW10" s="47">
        <v>1</v>
      </c>
      <c r="AX10" t="s" s="11">
        <v>449</v>
      </c>
      <c r="AY10" t="s" s="11">
        <v>450</v>
      </c>
      <c r="AZ10" t="s" s="11">
        <v>451</v>
      </c>
      <c r="BA10" t="s" s="11">
        <v>452</v>
      </c>
      <c r="BB10" t="s" s="11">
        <v>453</v>
      </c>
      <c r="BC10" s="136"/>
      <c r="BD10" s="136"/>
      <c r="BE10" s="46"/>
      <c r="BF10" s="46"/>
      <c r="BG10" s="46"/>
      <c r="BH10" s="46"/>
      <c r="BI10" s="46"/>
      <c r="BJ10" s="46"/>
      <c r="BK10" s="46"/>
      <c r="BL10" s="46"/>
      <c r="BM10" s="46"/>
      <c r="BN10" s="46"/>
      <c r="BO10" s="46"/>
    </row>
    <row r="11" ht="14" customHeight="1">
      <c r="A11" s="136">
        <v>2016</v>
      </c>
      <c r="B11" s="136">
        <v>2</v>
      </c>
      <c r="C11" s="136">
        <v>20</v>
      </c>
      <c r="D11" t="s" s="11">
        <v>23</v>
      </c>
      <c r="E11" t="s" s="11">
        <v>454</v>
      </c>
      <c r="F11" t="s" s="11">
        <v>455</v>
      </c>
      <c r="G11" s="47">
        <v>46</v>
      </c>
      <c r="H11" s="47">
        <v>6</v>
      </c>
      <c r="I11" s="47">
        <v>6</v>
      </c>
      <c r="J11" s="47"/>
      <c r="K11" s="47"/>
      <c r="L11" s="47">
        <v>2</v>
      </c>
      <c r="M11" s="47">
        <v>0</v>
      </c>
      <c r="N11" s="47">
        <v>0</v>
      </c>
      <c r="O11" s="47">
        <v>0</v>
      </c>
      <c r="P11" s="47">
        <v>1</v>
      </c>
      <c r="Q11" s="47">
        <v>1</v>
      </c>
      <c r="R11" s="47">
        <v>1</v>
      </c>
      <c r="S11" t="s" s="11">
        <v>456</v>
      </c>
      <c r="T11" s="47">
        <v>6</v>
      </c>
      <c r="U11" s="47">
        <v>1</v>
      </c>
      <c r="V11" s="47">
        <v>0</v>
      </c>
      <c r="W11" s="47"/>
      <c r="X11" s="47">
        <f>T11</f>
        <v>6</v>
      </c>
      <c r="Y11" s="47">
        <f>W11*I11</f>
        <v>0</v>
      </c>
      <c r="Z11" s="47">
        <f>IF(I11&gt;5,1,0)*W11</f>
        <v>0</v>
      </c>
      <c r="AA11" s="47">
        <f>IF(I11&gt;5,I11,0)</f>
        <v>6</v>
      </c>
      <c r="AB11" s="47">
        <f>Z11*I11</f>
        <v>0</v>
      </c>
      <c r="AC11" s="47"/>
      <c r="AD11" s="47"/>
      <c r="AE11" s="47">
        <v>0</v>
      </c>
      <c r="AF11" s="47">
        <v>0</v>
      </c>
      <c r="AG11" s="47">
        <v>0</v>
      </c>
      <c r="AH11" s="47">
        <v>0</v>
      </c>
      <c r="AI11" s="47">
        <v>1</v>
      </c>
      <c r="AJ11" t="s" s="189">
        <v>457</v>
      </c>
      <c r="AK11" s="47">
        <v>2</v>
      </c>
      <c r="AL11" s="47">
        <v>4</v>
      </c>
      <c r="AM11" s="139">
        <f>AL11/H11</f>
        <v>0.6666666666666666</v>
      </c>
      <c r="AN11" s="139">
        <f>AK11/H11</f>
        <v>0.3333333333333333</v>
      </c>
      <c r="AO11" s="47">
        <v>0</v>
      </c>
      <c r="AP11" s="47">
        <v>0</v>
      </c>
      <c r="AQ11" t="s" s="11">
        <v>458</v>
      </c>
      <c r="AR11" t="s" s="11">
        <v>459</v>
      </c>
      <c r="AS11" s="136"/>
      <c r="AT11" t="s" s="11">
        <v>460</v>
      </c>
      <c r="AU11" s="140">
        <v>0</v>
      </c>
      <c r="AV11" s="47">
        <v>0</v>
      </c>
      <c r="AW11" s="47"/>
      <c r="AX11" t="s" s="11">
        <v>461</v>
      </c>
      <c r="AY11" t="s" s="188">
        <v>462</v>
      </c>
      <c r="AZ11" t="s" s="11">
        <v>463</v>
      </c>
      <c r="BA11" t="s" s="11">
        <v>464</v>
      </c>
      <c r="BB11" s="136"/>
      <c r="BC11" s="136"/>
      <c r="BD11" s="136"/>
      <c r="BE11" s="46"/>
      <c r="BF11" s="46"/>
      <c r="BG11" s="46"/>
      <c r="BH11" s="46"/>
      <c r="BI11" s="46"/>
      <c r="BJ11" s="46"/>
      <c r="BK11" s="46"/>
      <c r="BL11" s="46"/>
      <c r="BM11" s="46"/>
      <c r="BN11" s="46"/>
      <c r="BO11" s="46"/>
    </row>
    <row r="12" ht="14" customHeight="1">
      <c r="A12" s="136">
        <v>2015</v>
      </c>
      <c r="B12" s="136">
        <v>12</v>
      </c>
      <c r="C12" s="136">
        <v>2</v>
      </c>
      <c r="D12" t="s" s="11">
        <v>20</v>
      </c>
      <c r="E12" t="s" s="11">
        <v>465</v>
      </c>
      <c r="F12" t="s" s="11">
        <v>466</v>
      </c>
      <c r="G12" t="s" s="137">
        <v>467</v>
      </c>
      <c r="H12" s="47">
        <v>14</v>
      </c>
      <c r="I12" s="47">
        <v>14</v>
      </c>
      <c r="J12" s="47"/>
      <c r="K12" s="47"/>
      <c r="L12" s="47">
        <v>24</v>
      </c>
      <c r="M12" s="47">
        <v>0</v>
      </c>
      <c r="N12" s="47">
        <v>1</v>
      </c>
      <c r="O12" t="s" s="137">
        <v>468</v>
      </c>
      <c r="P12" s="47">
        <v>1</v>
      </c>
      <c r="Q12" s="47">
        <v>1</v>
      </c>
      <c r="R12" s="47">
        <v>1</v>
      </c>
      <c r="S12" t="s" s="11">
        <v>469</v>
      </c>
      <c r="T12" s="47">
        <v>14</v>
      </c>
      <c r="U12" s="47">
        <v>1</v>
      </c>
      <c r="V12" s="47">
        <v>1</v>
      </c>
      <c r="W12" s="47">
        <v>1</v>
      </c>
      <c r="X12" s="47">
        <f>T12</f>
        <v>14</v>
      </c>
      <c r="Y12" s="47">
        <f>W12*I12</f>
        <v>14</v>
      </c>
      <c r="Z12" s="47">
        <f>IF(I12&gt;5,1,0)*W12</f>
        <v>1</v>
      </c>
      <c r="AA12" s="47">
        <f>IF(I12&gt;5,I12,0)</f>
        <v>14</v>
      </c>
      <c r="AB12" s="47">
        <f>Z12*I12</f>
        <v>14</v>
      </c>
      <c r="AC12" s="47"/>
      <c r="AD12" s="47"/>
      <c r="AE12" s="47">
        <v>0</v>
      </c>
      <c r="AF12" s="47">
        <v>1</v>
      </c>
      <c r="AG12" s="47">
        <v>0</v>
      </c>
      <c r="AH12" s="47">
        <v>0</v>
      </c>
      <c r="AI12" s="47">
        <v>0</v>
      </c>
      <c r="AJ12" s="59">
        <v>0</v>
      </c>
      <c r="AK12" s="47">
        <v>9</v>
      </c>
      <c r="AL12" s="47">
        <v>5</v>
      </c>
      <c r="AM12" s="139">
        <f>AL12/H12</f>
        <v>0.3571428571428572</v>
      </c>
      <c r="AN12" s="139">
        <f>AK12/H12</f>
        <v>0.6428571428571429</v>
      </c>
      <c r="AO12" s="47">
        <v>0</v>
      </c>
      <c r="AP12" s="47">
        <v>1</v>
      </c>
      <c r="AQ12" t="s" s="11">
        <v>470</v>
      </c>
      <c r="AR12" t="s" s="11">
        <v>471</v>
      </c>
      <c r="AS12" t="s" s="11">
        <v>472</v>
      </c>
      <c r="AT12" t="s" s="11">
        <v>473</v>
      </c>
      <c r="AU12" s="140">
        <v>0</v>
      </c>
      <c r="AV12" s="47">
        <v>1</v>
      </c>
      <c r="AW12" s="47">
        <v>1</v>
      </c>
      <c r="AX12" t="s" s="10">
        <v>474</v>
      </c>
      <c r="AY12" t="s" s="190">
        <v>475</v>
      </c>
      <c r="AZ12" t="s" s="11">
        <v>476</v>
      </c>
      <c r="BA12" t="s" s="11">
        <v>477</v>
      </c>
      <c r="BB12" t="s" s="11">
        <v>478</v>
      </c>
      <c r="BC12" s="46"/>
      <c r="BD12" s="46"/>
      <c r="BE12" s="46"/>
      <c r="BF12" s="46"/>
      <c r="BG12" s="46"/>
      <c r="BH12" s="46"/>
      <c r="BI12" s="46"/>
      <c r="BJ12" s="46"/>
      <c r="BK12" s="46"/>
      <c r="BL12" s="46"/>
      <c r="BM12" s="46"/>
      <c r="BN12" s="46"/>
      <c r="BO12" s="140"/>
    </row>
    <row r="13" ht="14" customHeight="1">
      <c r="A13" s="136">
        <v>2015</v>
      </c>
      <c r="B13" s="136">
        <v>10</v>
      </c>
      <c r="C13" s="136">
        <v>1</v>
      </c>
      <c r="D13" t="s" s="11">
        <v>479</v>
      </c>
      <c r="E13" t="s" s="11">
        <v>480</v>
      </c>
      <c r="F13" t="s" s="11">
        <v>481</v>
      </c>
      <c r="G13" s="47">
        <v>26</v>
      </c>
      <c r="H13" s="47">
        <v>9</v>
      </c>
      <c r="I13" s="47">
        <v>9</v>
      </c>
      <c r="J13" s="47"/>
      <c r="K13" s="47"/>
      <c r="L13" s="47">
        <v>9</v>
      </c>
      <c r="M13" s="47">
        <v>1</v>
      </c>
      <c r="N13" s="47">
        <v>0</v>
      </c>
      <c r="O13" s="47">
        <v>0</v>
      </c>
      <c r="P13" s="47">
        <v>1</v>
      </c>
      <c r="Q13" s="47">
        <v>0</v>
      </c>
      <c r="R13" s="47">
        <v>0</v>
      </c>
      <c r="S13" t="s" s="11">
        <v>482</v>
      </c>
      <c r="T13" s="47">
        <v>9</v>
      </c>
      <c r="U13" s="47">
        <v>1</v>
      </c>
      <c r="V13" s="47">
        <v>0</v>
      </c>
      <c r="W13" s="47">
        <v>1</v>
      </c>
      <c r="X13" s="47">
        <f>T13</f>
        <v>9</v>
      </c>
      <c r="Y13" s="47">
        <f>W13*I13</f>
        <v>9</v>
      </c>
      <c r="Z13" s="47">
        <f>IF(I13&gt;5,1,0)*W13</f>
        <v>1</v>
      </c>
      <c r="AA13" s="47">
        <f>IF(I13&gt;5,I13,0)</f>
        <v>9</v>
      </c>
      <c r="AB13" s="47">
        <f>Z13*I13</f>
        <v>9</v>
      </c>
      <c r="AC13" s="47"/>
      <c r="AD13" s="47"/>
      <c r="AE13" s="47">
        <v>0</v>
      </c>
      <c r="AF13" s="47">
        <v>0</v>
      </c>
      <c r="AG13" s="47">
        <v>0</v>
      </c>
      <c r="AH13" s="47">
        <v>0</v>
      </c>
      <c r="AI13" s="47">
        <v>0</v>
      </c>
      <c r="AJ13" s="59">
        <v>1</v>
      </c>
      <c r="AK13" s="47">
        <v>5</v>
      </c>
      <c r="AL13" s="47">
        <v>4</v>
      </c>
      <c r="AM13" s="139">
        <f>AL13/H13</f>
        <v>0.4444444444444444</v>
      </c>
      <c r="AN13" s="139">
        <f>AK13/H13</f>
        <v>0.5555555555555556</v>
      </c>
      <c r="AO13" s="47">
        <v>1</v>
      </c>
      <c r="AP13" s="47">
        <v>0</v>
      </c>
      <c r="AQ13" t="s" s="11">
        <v>483</v>
      </c>
      <c r="AR13" t="s" s="11">
        <v>484</v>
      </c>
      <c r="AS13" t="s" s="11">
        <v>485</v>
      </c>
      <c r="AT13" t="s" s="11">
        <v>486</v>
      </c>
      <c r="AU13" s="140">
        <v>1</v>
      </c>
      <c r="AV13" s="47">
        <v>0</v>
      </c>
      <c r="AW13" s="47">
        <v>1</v>
      </c>
      <c r="AX13" t="s" s="10">
        <v>487</v>
      </c>
      <c r="AY13" t="s" s="10">
        <v>488</v>
      </c>
      <c r="AZ13" t="s" s="11">
        <v>489</v>
      </c>
      <c r="BA13" t="s" s="11">
        <v>490</v>
      </c>
      <c r="BB13" s="46"/>
      <c r="BC13" s="46"/>
      <c r="BD13" s="46"/>
      <c r="BE13" s="46"/>
      <c r="BF13" s="46"/>
      <c r="BG13" s="46"/>
      <c r="BH13" s="46"/>
      <c r="BI13" s="46"/>
      <c r="BJ13" s="46"/>
      <c r="BK13" s="46"/>
      <c r="BL13" s="46"/>
      <c r="BM13" s="46"/>
      <c r="BN13" s="46"/>
      <c r="BO13" s="140"/>
    </row>
    <row r="14" ht="14" customHeight="1">
      <c r="A14" s="136">
        <v>2015</v>
      </c>
      <c r="B14" s="136">
        <v>7</v>
      </c>
      <c r="C14" s="136">
        <v>16</v>
      </c>
      <c r="D14" t="s" s="11">
        <v>360</v>
      </c>
      <c r="E14" t="s" s="11">
        <v>491</v>
      </c>
      <c r="F14" t="s" s="11">
        <v>492</v>
      </c>
      <c r="G14" s="47">
        <v>24</v>
      </c>
      <c r="H14" s="47">
        <v>5</v>
      </c>
      <c r="I14" s="47">
        <v>5</v>
      </c>
      <c r="J14" s="47"/>
      <c r="K14" s="47"/>
      <c r="L14" s="47">
        <v>3</v>
      </c>
      <c r="M14" s="47">
        <v>0</v>
      </c>
      <c r="N14" s="47">
        <v>1</v>
      </c>
      <c r="O14" t="s" s="137">
        <v>468</v>
      </c>
      <c r="P14" s="47">
        <v>1</v>
      </c>
      <c r="Q14" s="47">
        <v>1</v>
      </c>
      <c r="R14" s="47">
        <v>1</v>
      </c>
      <c r="S14" t="s" s="11">
        <v>493</v>
      </c>
      <c r="T14" s="47">
        <v>5</v>
      </c>
      <c r="U14" s="47">
        <v>1</v>
      </c>
      <c r="V14" s="47">
        <v>1</v>
      </c>
      <c r="W14" s="47">
        <v>1</v>
      </c>
      <c r="X14" s="47">
        <f>T14</f>
        <v>5</v>
      </c>
      <c r="Y14" s="47">
        <f>W14*I14</f>
        <v>5</v>
      </c>
      <c r="Z14" s="47">
        <f>IF(I14&gt;5,1,0)*W14</f>
        <v>0</v>
      </c>
      <c r="AA14" s="47">
        <f>IF(I14&gt;5,I14,0)</f>
        <v>0</v>
      </c>
      <c r="AB14" s="47">
        <f>Z14*I14</f>
        <v>0</v>
      </c>
      <c r="AC14" s="47"/>
      <c r="AD14" s="47"/>
      <c r="AE14" s="47">
        <v>1</v>
      </c>
      <c r="AF14" s="47">
        <v>0</v>
      </c>
      <c r="AG14" s="47">
        <v>0</v>
      </c>
      <c r="AH14" s="47">
        <v>1</v>
      </c>
      <c r="AI14" s="47">
        <v>0</v>
      </c>
      <c r="AJ14" s="59">
        <v>1</v>
      </c>
      <c r="AK14" s="47">
        <v>5</v>
      </c>
      <c r="AL14" s="47">
        <v>0</v>
      </c>
      <c r="AM14" s="139">
        <f>AL14/H14</f>
        <v>0</v>
      </c>
      <c r="AN14" s="139">
        <f>AK14/H14</f>
        <v>1</v>
      </c>
      <c r="AO14" s="47">
        <v>0</v>
      </c>
      <c r="AP14" s="47">
        <v>1</v>
      </c>
      <c r="AQ14" t="s" s="11">
        <v>494</v>
      </c>
      <c r="AR14" t="s" s="11">
        <v>495</v>
      </c>
      <c r="AS14" t="s" s="11">
        <v>496</v>
      </c>
      <c r="AT14" t="s" s="11">
        <v>497</v>
      </c>
      <c r="AU14" s="140">
        <v>1</v>
      </c>
      <c r="AV14" s="47">
        <v>1</v>
      </c>
      <c r="AW14" s="47">
        <v>1</v>
      </c>
      <c r="AX14" t="s" s="10">
        <v>498</v>
      </c>
      <c r="AY14" t="s" s="10">
        <v>499</v>
      </c>
      <c r="AZ14" t="s" s="11">
        <v>500</v>
      </c>
      <c r="BA14" t="s" s="11">
        <v>501</v>
      </c>
      <c r="BB14" s="46"/>
      <c r="BC14" s="46"/>
      <c r="BD14" s="46"/>
      <c r="BE14" s="46"/>
      <c r="BF14" s="46"/>
      <c r="BG14" s="46"/>
      <c r="BH14" s="46"/>
      <c r="BI14" s="46"/>
      <c r="BJ14" s="46"/>
      <c r="BK14" s="46"/>
      <c r="BL14" s="46"/>
      <c r="BM14" s="46"/>
      <c r="BN14" s="46"/>
      <c r="BO14" s="140"/>
    </row>
    <row r="15" ht="14" customHeight="1">
      <c r="A15" s="136">
        <v>2015</v>
      </c>
      <c r="B15" s="136">
        <v>6</v>
      </c>
      <c r="C15" s="136">
        <v>17</v>
      </c>
      <c r="D15" t="s" s="11">
        <v>502</v>
      </c>
      <c r="E15" t="s" s="11">
        <v>503</v>
      </c>
      <c r="F15" t="s" s="11">
        <v>504</v>
      </c>
      <c r="G15" s="47">
        <v>21</v>
      </c>
      <c r="H15" s="47">
        <v>9</v>
      </c>
      <c r="I15" s="47">
        <v>9</v>
      </c>
      <c r="J15" s="47"/>
      <c r="K15" s="47"/>
      <c r="L15" s="47">
        <v>1</v>
      </c>
      <c r="M15" s="47">
        <v>0</v>
      </c>
      <c r="N15" s="47">
        <v>0</v>
      </c>
      <c r="O15" t="s" s="137">
        <v>505</v>
      </c>
      <c r="P15" s="47">
        <v>0</v>
      </c>
      <c r="Q15" s="47">
        <v>1</v>
      </c>
      <c r="R15" s="47">
        <v>0</v>
      </c>
      <c r="S15" t="s" s="11">
        <v>506</v>
      </c>
      <c r="T15" s="47">
        <v>9</v>
      </c>
      <c r="U15" s="47">
        <v>1</v>
      </c>
      <c r="V15" s="47">
        <v>0</v>
      </c>
      <c r="W15" s="47"/>
      <c r="X15" s="47">
        <f>T15</f>
        <v>9</v>
      </c>
      <c r="Y15" s="47">
        <f>W15*I15</f>
        <v>0</v>
      </c>
      <c r="Z15" s="47">
        <f>IF(I15&gt;5,1,0)*W15</f>
        <v>0</v>
      </c>
      <c r="AA15" s="47">
        <f>IF(I15&gt;5,I15,0)</f>
        <v>9</v>
      </c>
      <c r="AB15" s="47">
        <f>Z15*I15</f>
        <v>0</v>
      </c>
      <c r="AC15" s="47"/>
      <c r="AD15" s="47"/>
      <c r="AE15" s="47">
        <v>0</v>
      </c>
      <c r="AF15" s="47">
        <v>0</v>
      </c>
      <c r="AG15" s="47">
        <v>0</v>
      </c>
      <c r="AH15" s="47">
        <v>0</v>
      </c>
      <c r="AI15" s="47">
        <v>0</v>
      </c>
      <c r="AJ15" s="59">
        <v>0</v>
      </c>
      <c r="AK15" s="47">
        <v>3</v>
      </c>
      <c r="AL15" s="47">
        <v>6</v>
      </c>
      <c r="AM15" s="139">
        <f>AL15/H15</f>
        <v>0.6666666666666666</v>
      </c>
      <c r="AN15" s="139">
        <f>AK15/H15</f>
        <v>0.3333333333333333</v>
      </c>
      <c r="AO15" s="47">
        <v>0</v>
      </c>
      <c r="AP15" s="47">
        <v>0</v>
      </c>
      <c r="AQ15" t="s" s="11">
        <v>507</v>
      </c>
      <c r="AR15" t="s" s="11">
        <v>508</v>
      </c>
      <c r="AS15" t="s" s="11">
        <v>509</v>
      </c>
      <c r="AT15" t="s" s="11">
        <v>510</v>
      </c>
      <c r="AU15" s="140">
        <v>0</v>
      </c>
      <c r="AV15" s="47">
        <v>0</v>
      </c>
      <c r="AW15" s="47"/>
      <c r="AX15" t="s" s="10">
        <v>111</v>
      </c>
      <c r="AY15" t="s" s="10">
        <v>511</v>
      </c>
      <c r="AZ15" t="s" s="11">
        <v>512</v>
      </c>
      <c r="BA15" t="s" s="11">
        <v>513</v>
      </c>
      <c r="BB15" s="46"/>
      <c r="BC15" s="46"/>
      <c r="BD15" s="46"/>
      <c r="BE15" s="46"/>
      <c r="BF15" s="46"/>
      <c r="BG15" s="46"/>
      <c r="BH15" s="46"/>
      <c r="BI15" s="46"/>
      <c r="BJ15" s="46"/>
      <c r="BK15" s="46"/>
      <c r="BL15" s="46"/>
      <c r="BM15" s="46"/>
      <c r="BN15" s="46"/>
      <c r="BO15" s="140"/>
    </row>
    <row r="16" ht="14" customHeight="1">
      <c r="A16" s="18">
        <v>2014</v>
      </c>
      <c r="B16" s="18">
        <v>11</v>
      </c>
      <c r="C16" s="18">
        <v>15</v>
      </c>
      <c r="D16" t="s" s="9">
        <v>514</v>
      </c>
      <c r="E16" t="s" s="9">
        <v>515</v>
      </c>
      <c r="F16" t="s" s="9">
        <v>516</v>
      </c>
      <c r="G16" s="25">
        <v>47</v>
      </c>
      <c r="H16" s="25">
        <v>4</v>
      </c>
      <c r="I16" s="25">
        <v>4</v>
      </c>
      <c r="J16" s="25"/>
      <c r="K16" s="25"/>
      <c r="L16" s="25">
        <v>0</v>
      </c>
      <c r="M16" s="25">
        <v>0</v>
      </c>
      <c r="N16" s="25">
        <v>0</v>
      </c>
      <c r="O16" s="25">
        <v>0</v>
      </c>
      <c r="P16" s="25">
        <v>0</v>
      </c>
      <c r="Q16" t="s" s="29">
        <v>406</v>
      </c>
      <c r="R16" t="s" s="29">
        <v>406</v>
      </c>
      <c r="S16" t="s" s="9">
        <v>517</v>
      </c>
      <c r="T16" s="25">
        <v>4</v>
      </c>
      <c r="U16" s="25">
        <v>1</v>
      </c>
      <c r="V16" s="25">
        <v>0</v>
      </c>
      <c r="W16" s="25"/>
      <c r="X16" s="47">
        <f>T16</f>
        <v>4</v>
      </c>
      <c r="Y16" s="47">
        <f>W16*I16</f>
        <v>0</v>
      </c>
      <c r="Z16" s="47">
        <f>IF(I16&gt;5,1,0)*W16</f>
        <v>0</v>
      </c>
      <c r="AA16" s="47">
        <f>IF(I16&gt;5,I16,0)</f>
        <v>0</v>
      </c>
      <c r="AB16" s="47">
        <f>Z16*I16</f>
        <v>0</v>
      </c>
      <c r="AC16" s="25"/>
      <c r="AD16" s="25"/>
      <c r="AE16" s="25">
        <v>0</v>
      </c>
      <c r="AF16" s="25">
        <v>0</v>
      </c>
      <c r="AG16" s="25">
        <v>0</v>
      </c>
      <c r="AH16" s="25">
        <v>0</v>
      </c>
      <c r="AI16" s="25">
        <v>0</v>
      </c>
      <c r="AJ16" s="27">
        <v>0</v>
      </c>
      <c r="AK16" s="25">
        <v>3</v>
      </c>
      <c r="AL16" s="25">
        <v>1</v>
      </c>
      <c r="AM16" s="26">
        <f>AL16/H16</f>
        <v>0.25</v>
      </c>
      <c r="AN16" s="26">
        <f>AK16/H16</f>
        <v>0.75</v>
      </c>
      <c r="AO16" s="25">
        <v>0</v>
      </c>
      <c r="AP16" s="25">
        <v>0</v>
      </c>
      <c r="AQ16" t="s" s="9">
        <v>518</v>
      </c>
      <c r="AR16" t="s" s="9">
        <v>519</v>
      </c>
      <c r="AS16" t="s" s="9">
        <v>520</v>
      </c>
      <c r="AT16" t="s" s="9">
        <v>521</v>
      </c>
      <c r="AU16" s="28">
        <v>0</v>
      </c>
      <c r="AV16" s="25">
        <v>0</v>
      </c>
      <c r="AW16" s="25"/>
      <c r="AX16" t="s" s="15">
        <v>522</v>
      </c>
      <c r="AY16" t="s" s="15">
        <v>523</v>
      </c>
      <c r="AZ16" t="s" s="9">
        <v>524</v>
      </c>
      <c r="BA16" s="46"/>
      <c r="BB16" s="46"/>
      <c r="BC16" s="46"/>
      <c r="BD16" s="46"/>
      <c r="BE16" s="46"/>
      <c r="BF16" s="46"/>
      <c r="BG16" s="46"/>
      <c r="BH16" s="46"/>
      <c r="BI16" s="46"/>
      <c r="BJ16" s="46"/>
      <c r="BK16" s="46"/>
      <c r="BL16" s="46"/>
      <c r="BM16" s="46"/>
      <c r="BN16" s="46"/>
      <c r="BO16" s="28"/>
    </row>
    <row r="17" ht="14" customHeight="1">
      <c r="A17" s="18">
        <v>2014</v>
      </c>
      <c r="B17" s="18">
        <v>10</v>
      </c>
      <c r="C17" s="18">
        <v>24</v>
      </c>
      <c r="D17" t="s" s="9">
        <v>33</v>
      </c>
      <c r="E17" t="s" s="9">
        <v>525</v>
      </c>
      <c r="F17" t="s" s="9">
        <v>526</v>
      </c>
      <c r="G17" s="25">
        <v>15</v>
      </c>
      <c r="H17" s="25">
        <v>4</v>
      </c>
      <c r="I17" s="25">
        <v>4</v>
      </c>
      <c r="J17" s="25"/>
      <c r="K17" s="25"/>
      <c r="L17" s="25">
        <v>1</v>
      </c>
      <c r="M17" s="25">
        <v>1</v>
      </c>
      <c r="N17" s="25">
        <v>0</v>
      </c>
      <c r="O17" s="25">
        <v>0</v>
      </c>
      <c r="P17" s="25">
        <v>0</v>
      </c>
      <c r="Q17" s="25">
        <v>1</v>
      </c>
      <c r="R17" t="s" s="29">
        <v>406</v>
      </c>
      <c r="S17" t="s" s="9">
        <v>527</v>
      </c>
      <c r="T17" s="25">
        <v>4</v>
      </c>
      <c r="U17" s="25">
        <v>1</v>
      </c>
      <c r="V17" s="25">
        <v>0</v>
      </c>
      <c r="W17" s="25"/>
      <c r="X17" s="47">
        <f>T17</f>
        <v>4</v>
      </c>
      <c r="Y17" s="47">
        <f>W17*I17</f>
        <v>0</v>
      </c>
      <c r="Z17" s="47">
        <f>IF(I17&gt;5,1,0)*W17</f>
        <v>0</v>
      </c>
      <c r="AA17" s="47">
        <f>IF(I17&gt;5,I17,0)</f>
        <v>0</v>
      </c>
      <c r="AB17" s="47">
        <f>Z17*I17</f>
        <v>0</v>
      </c>
      <c r="AC17" s="25"/>
      <c r="AD17" s="25"/>
      <c r="AE17" s="25">
        <v>0</v>
      </c>
      <c r="AF17" s="25">
        <v>0</v>
      </c>
      <c r="AG17" s="25">
        <v>0</v>
      </c>
      <c r="AH17" s="25">
        <v>0</v>
      </c>
      <c r="AI17" s="25">
        <v>0</v>
      </c>
      <c r="AJ17" s="27">
        <v>1</v>
      </c>
      <c r="AK17" s="25">
        <v>1</v>
      </c>
      <c r="AL17" s="25">
        <v>3</v>
      </c>
      <c r="AM17" s="26">
        <f>AL17/H17</f>
        <v>0.75</v>
      </c>
      <c r="AN17" s="26">
        <f>AK17/H17</f>
        <v>0.25</v>
      </c>
      <c r="AO17" s="25">
        <v>1</v>
      </c>
      <c r="AP17" s="25">
        <v>0</v>
      </c>
      <c r="AQ17" t="s" s="9">
        <v>528</v>
      </c>
      <c r="AR17" t="s" s="9">
        <v>529</v>
      </c>
      <c r="AS17" t="s" s="9">
        <v>530</v>
      </c>
      <c r="AT17" t="s" s="9">
        <v>531</v>
      </c>
      <c r="AU17" s="28">
        <v>0</v>
      </c>
      <c r="AV17" s="25">
        <v>0</v>
      </c>
      <c r="AW17" s="25"/>
      <c r="AX17" t="s" s="15">
        <v>532</v>
      </c>
      <c r="AY17" t="s" s="15">
        <v>533</v>
      </c>
      <c r="AZ17" t="s" s="9">
        <v>534</v>
      </c>
      <c r="BA17" t="s" s="9">
        <v>535</v>
      </c>
      <c r="BB17" t="s" s="9">
        <v>536</v>
      </c>
      <c r="BC17" t="s" s="9">
        <v>1691</v>
      </c>
      <c r="BD17" t="s" s="9">
        <v>1692</v>
      </c>
      <c r="BE17" t="s" s="9">
        <v>1693</v>
      </c>
      <c r="BF17" s="46"/>
      <c r="BG17" s="46"/>
      <c r="BH17" s="46"/>
      <c r="BI17" s="46"/>
      <c r="BJ17" s="46"/>
      <c r="BK17" s="46"/>
      <c r="BL17" s="46"/>
      <c r="BM17" s="46"/>
      <c r="BN17" s="46"/>
      <c r="BO17" s="28"/>
    </row>
    <row r="18" ht="14" customHeight="1">
      <c r="A18" s="18">
        <v>2014</v>
      </c>
      <c r="B18" s="18">
        <v>2</v>
      </c>
      <c r="C18" s="18">
        <v>20</v>
      </c>
      <c r="D18" t="s" s="9">
        <v>20</v>
      </c>
      <c r="E18" t="s" s="9">
        <v>537</v>
      </c>
      <c r="F18" t="s" s="9">
        <v>538</v>
      </c>
      <c r="G18" s="25">
        <v>44</v>
      </c>
      <c r="H18" s="25">
        <v>4</v>
      </c>
      <c r="I18" s="25">
        <v>4</v>
      </c>
      <c r="J18" s="25">
        <f>IF($I18&gt;5,1,0)</f>
        <v>0</v>
      </c>
      <c r="K18" s="25">
        <f>J18*V18</f>
        <v>0</v>
      </c>
      <c r="L18" s="25">
        <v>2</v>
      </c>
      <c r="M18" s="25">
        <v>0</v>
      </c>
      <c r="N18" s="25">
        <v>0</v>
      </c>
      <c r="O18" s="25">
        <v>0</v>
      </c>
      <c r="P18" s="25">
        <v>1</v>
      </c>
      <c r="Q18" t="s" s="29">
        <v>406</v>
      </c>
      <c r="R18" t="s" s="29">
        <v>406</v>
      </c>
      <c r="S18" t="s" s="9">
        <v>407</v>
      </c>
      <c r="T18" s="25">
        <v>4</v>
      </c>
      <c r="U18" s="25">
        <v>1</v>
      </c>
      <c r="V18" s="25">
        <v>0</v>
      </c>
      <c r="W18" s="25"/>
      <c r="X18" s="47">
        <f>T18</f>
        <v>4</v>
      </c>
      <c r="Y18" s="47">
        <f>W18*I18</f>
        <v>0</v>
      </c>
      <c r="Z18" s="47">
        <f>IF(I18&gt;5,1,0)*W18</f>
        <v>0</v>
      </c>
      <c r="AA18" s="47">
        <f>IF(I18&gt;5,I18,0)</f>
        <v>0</v>
      </c>
      <c r="AB18" s="47">
        <f>Z18*I18</f>
        <v>0</v>
      </c>
      <c r="AC18" s="25"/>
      <c r="AD18" s="25"/>
      <c r="AE18" s="25">
        <v>0</v>
      </c>
      <c r="AF18" s="25">
        <v>0</v>
      </c>
      <c r="AG18" s="25">
        <v>0</v>
      </c>
      <c r="AH18" s="25">
        <v>0</v>
      </c>
      <c r="AI18" s="25">
        <v>0</v>
      </c>
      <c r="AJ18" s="27">
        <v>0</v>
      </c>
      <c r="AK18" s="25">
        <v>2</v>
      </c>
      <c r="AL18" s="25">
        <v>2</v>
      </c>
      <c r="AM18" s="26">
        <f>AL18/H18</f>
        <v>0.5</v>
      </c>
      <c r="AN18" s="26">
        <f>AK18/H18</f>
        <v>0.5</v>
      </c>
      <c r="AO18" s="25">
        <v>0</v>
      </c>
      <c r="AP18" s="25">
        <v>0</v>
      </c>
      <c r="AQ18" t="s" s="9">
        <v>539</v>
      </c>
      <c r="AR18" t="s" s="9">
        <v>540</v>
      </c>
      <c r="AS18" s="18"/>
      <c r="AT18" t="s" s="9">
        <v>521</v>
      </c>
      <c r="AU18" s="28">
        <v>0</v>
      </c>
      <c r="AV18" s="25">
        <v>0</v>
      </c>
      <c r="AW18" s="25"/>
      <c r="AX18" t="s" s="15">
        <v>111</v>
      </c>
      <c r="AY18" t="s" s="17">
        <v>541</v>
      </c>
      <c r="AZ18" t="s" s="9">
        <v>542</v>
      </c>
      <c r="BA18" s="46"/>
      <c r="BB18" s="46"/>
      <c r="BC18" s="46"/>
      <c r="BD18" s="46"/>
      <c r="BE18" s="46"/>
      <c r="BF18" s="46"/>
      <c r="BG18" s="46"/>
      <c r="BH18" s="46"/>
      <c r="BI18" s="46"/>
      <c r="BJ18" s="46"/>
      <c r="BK18" s="46"/>
      <c r="BL18" s="46"/>
      <c r="BM18" s="46"/>
      <c r="BN18" s="46"/>
      <c r="BO18" s="46"/>
    </row>
    <row r="19" ht="14" customHeight="1">
      <c r="A19" s="18">
        <v>2013</v>
      </c>
      <c r="B19" s="18">
        <v>9</v>
      </c>
      <c r="C19" s="18">
        <v>16</v>
      </c>
      <c r="D19" t="s" s="9">
        <v>543</v>
      </c>
      <c r="E19" t="s" s="9">
        <v>33</v>
      </c>
      <c r="F19" t="s" s="9">
        <v>310</v>
      </c>
      <c r="G19" s="25">
        <v>34</v>
      </c>
      <c r="H19" s="25">
        <v>12</v>
      </c>
      <c r="I19" s="25">
        <v>12</v>
      </c>
      <c r="J19" s="25">
        <f>IF($I19&gt;5,1,0)</f>
        <v>1</v>
      </c>
      <c r="K19" s="25">
        <f>J19*V19</f>
        <v>0</v>
      </c>
      <c r="L19" s="25">
        <v>8</v>
      </c>
      <c r="M19" s="25">
        <v>0</v>
      </c>
      <c r="N19" s="25">
        <v>1</v>
      </c>
      <c r="O19" s="25">
        <v>0</v>
      </c>
      <c r="P19" s="25">
        <v>0</v>
      </c>
      <c r="Q19" t="s" s="29">
        <v>406</v>
      </c>
      <c r="R19" t="s" s="29">
        <v>406</v>
      </c>
      <c r="S19" t="s" s="9">
        <v>544</v>
      </c>
      <c r="T19" s="25">
        <v>12</v>
      </c>
      <c r="U19" s="25">
        <v>0</v>
      </c>
      <c r="V19" s="25">
        <v>0</v>
      </c>
      <c r="W19" s="25"/>
      <c r="X19" s="47">
        <f>T19</f>
        <v>12</v>
      </c>
      <c r="Y19" s="47">
        <f>W19*I19</f>
        <v>0</v>
      </c>
      <c r="Z19" s="47">
        <f>IF(I19&gt;5,1,0)*W19</f>
        <v>0</v>
      </c>
      <c r="AA19" s="47">
        <f>IF(I19&gt;5,I19,0)</f>
        <v>12</v>
      </c>
      <c r="AB19" s="47">
        <f>Z19*I19</f>
        <v>0</v>
      </c>
      <c r="AC19" s="25"/>
      <c r="AD19" s="25"/>
      <c r="AE19" s="25">
        <v>1</v>
      </c>
      <c r="AF19" s="25">
        <v>0</v>
      </c>
      <c r="AG19" s="25">
        <v>0</v>
      </c>
      <c r="AH19" s="25">
        <v>0</v>
      </c>
      <c r="AI19" s="25">
        <v>0</v>
      </c>
      <c r="AJ19" s="27">
        <v>1</v>
      </c>
      <c r="AK19" s="25">
        <v>9</v>
      </c>
      <c r="AL19" s="25">
        <v>3</v>
      </c>
      <c r="AM19" s="26">
        <f>AL19/H19</f>
        <v>0.25</v>
      </c>
      <c r="AN19" s="26">
        <f>AK19/H19</f>
        <v>0.75</v>
      </c>
      <c r="AO19" s="25">
        <v>0</v>
      </c>
      <c r="AP19" s="25">
        <v>1</v>
      </c>
      <c r="AQ19" t="s" s="9">
        <v>545</v>
      </c>
      <c r="AR19" t="s" s="9">
        <v>546</v>
      </c>
      <c r="AS19" s="18"/>
      <c r="AT19" t="s" s="9">
        <v>547</v>
      </c>
      <c r="AU19" s="28">
        <v>1</v>
      </c>
      <c r="AV19" s="25">
        <v>0</v>
      </c>
      <c r="AW19" s="25"/>
      <c r="AX19" t="s" s="15">
        <v>311</v>
      </c>
      <c r="AY19" t="s" s="17">
        <v>312</v>
      </c>
      <c r="AZ19" t="s" s="9">
        <v>313</v>
      </c>
      <c r="BA19" s="46"/>
      <c r="BB19" s="46"/>
      <c r="BC19" s="46"/>
      <c r="BD19" s="46"/>
      <c r="BE19" s="46"/>
      <c r="BF19" s="46"/>
      <c r="BG19" s="46"/>
      <c r="BH19" s="46"/>
      <c r="BI19" s="46"/>
      <c r="BJ19" s="46"/>
      <c r="BK19" s="46"/>
      <c r="BL19" s="46"/>
      <c r="BM19" s="46"/>
      <c r="BN19" s="46"/>
      <c r="BO19" s="46"/>
    </row>
    <row r="20" ht="14" customHeight="1">
      <c r="A20" s="18">
        <v>2013</v>
      </c>
      <c r="B20" s="18">
        <v>5</v>
      </c>
      <c r="C20" s="18">
        <v>4</v>
      </c>
      <c r="D20" t="s" s="9">
        <v>548</v>
      </c>
      <c r="E20" t="s" s="9">
        <v>549</v>
      </c>
      <c r="F20" t="s" s="9">
        <v>406</v>
      </c>
      <c r="G20" t="s" s="29">
        <v>406</v>
      </c>
      <c r="H20" s="25">
        <v>4</v>
      </c>
      <c r="I20" s="25">
        <v>4</v>
      </c>
      <c r="J20" s="25">
        <f>IF($I20&gt;5,1,0)</f>
        <v>0</v>
      </c>
      <c r="K20" s="25">
        <f>J20*V20</f>
        <v>0</v>
      </c>
      <c r="L20" s="25">
        <v>6</v>
      </c>
      <c r="M20" s="25">
        <v>0</v>
      </c>
      <c r="N20" s="25">
        <v>0</v>
      </c>
      <c r="O20" t="s" s="9">
        <v>550</v>
      </c>
      <c r="P20" s="25">
        <v>0</v>
      </c>
      <c r="Q20" t="s" s="29">
        <v>406</v>
      </c>
      <c r="R20" t="s" s="29">
        <v>406</v>
      </c>
      <c r="S20" t="s" s="9">
        <v>407</v>
      </c>
      <c r="T20" s="25">
        <v>4</v>
      </c>
      <c r="U20" s="25">
        <v>1</v>
      </c>
      <c r="V20" s="25">
        <v>0</v>
      </c>
      <c r="W20" s="25"/>
      <c r="X20" s="47">
        <f>T20</f>
        <v>4</v>
      </c>
      <c r="Y20" s="47">
        <f>W20*I20</f>
        <v>0</v>
      </c>
      <c r="Z20" s="47">
        <f>IF(I20&gt;5,1,0)*W20</f>
        <v>0</v>
      </c>
      <c r="AA20" s="47">
        <f>IF(I20&gt;5,I20,0)</f>
        <v>0</v>
      </c>
      <c r="AB20" s="47">
        <f>Z20*I20</f>
        <v>0</v>
      </c>
      <c r="AC20" s="25"/>
      <c r="AD20" s="25"/>
      <c r="AE20" s="25">
        <v>0</v>
      </c>
      <c r="AF20" s="25">
        <v>0</v>
      </c>
      <c r="AG20" s="25">
        <v>0</v>
      </c>
      <c r="AH20" s="25">
        <v>0</v>
      </c>
      <c r="AI20" s="25">
        <v>0</v>
      </c>
      <c r="AJ20" s="27">
        <v>0</v>
      </c>
      <c r="AK20" s="25">
        <v>2</v>
      </c>
      <c r="AL20" s="25">
        <v>2</v>
      </c>
      <c r="AM20" s="26">
        <f>AL20/H20</f>
        <v>0.5</v>
      </c>
      <c r="AN20" s="26">
        <f>AK20/H20</f>
        <v>0.5</v>
      </c>
      <c r="AO20" s="25">
        <v>0</v>
      </c>
      <c r="AP20" s="25">
        <v>0</v>
      </c>
      <c r="AQ20" t="s" s="9">
        <v>551</v>
      </c>
      <c r="AR20" t="s" s="9">
        <v>552</v>
      </c>
      <c r="AS20" s="18"/>
      <c r="AT20" t="s" s="9">
        <v>521</v>
      </c>
      <c r="AU20" s="28">
        <v>0</v>
      </c>
      <c r="AV20" s="25">
        <v>0</v>
      </c>
      <c r="AW20" s="25"/>
      <c r="AX20" t="s" s="15">
        <v>553</v>
      </c>
      <c r="AY20" t="s" s="17">
        <v>553</v>
      </c>
      <c r="AZ20" t="s" s="9">
        <v>554</v>
      </c>
      <c r="BA20" s="46"/>
      <c r="BB20" s="46"/>
      <c r="BC20" s="46"/>
      <c r="BD20" s="46"/>
      <c r="BE20" s="46"/>
      <c r="BF20" s="46"/>
      <c r="BG20" s="46"/>
      <c r="BH20" s="46"/>
      <c r="BI20" s="46"/>
      <c r="BJ20" s="46"/>
      <c r="BK20" s="46"/>
      <c r="BL20" s="46"/>
      <c r="BM20" s="46"/>
      <c r="BN20" s="46"/>
      <c r="BO20" s="46"/>
    </row>
    <row r="21" ht="14" customHeight="1">
      <c r="A21" s="18">
        <v>2013</v>
      </c>
      <c r="B21" s="18">
        <v>3</v>
      </c>
      <c r="C21" s="18">
        <v>13</v>
      </c>
      <c r="D21" t="s" s="9">
        <v>92</v>
      </c>
      <c r="E21" t="s" s="9">
        <v>555</v>
      </c>
      <c r="F21" t="s" s="9">
        <v>556</v>
      </c>
      <c r="G21" s="25">
        <v>64</v>
      </c>
      <c r="H21" s="25">
        <v>4</v>
      </c>
      <c r="I21" s="25">
        <v>4</v>
      </c>
      <c r="J21" s="25">
        <f>IF($I21&gt;5,1,0)</f>
        <v>0</v>
      </c>
      <c r="K21" s="25">
        <f>J21*V21</f>
        <v>0</v>
      </c>
      <c r="L21" s="25">
        <v>2</v>
      </c>
      <c r="M21" s="25">
        <v>0</v>
      </c>
      <c r="N21" s="25">
        <v>1</v>
      </c>
      <c r="O21" s="25">
        <v>0</v>
      </c>
      <c r="P21" s="25">
        <v>0</v>
      </c>
      <c r="Q21" t="s" s="29">
        <v>406</v>
      </c>
      <c r="R21" t="s" s="29">
        <v>406</v>
      </c>
      <c r="S21" t="s" s="9">
        <v>407</v>
      </c>
      <c r="T21" s="25">
        <v>4</v>
      </c>
      <c r="U21" s="25">
        <v>0</v>
      </c>
      <c r="V21" s="25">
        <v>0</v>
      </c>
      <c r="W21" s="25"/>
      <c r="X21" s="47">
        <f>T21</f>
        <v>4</v>
      </c>
      <c r="Y21" s="47">
        <f>W21*I21</f>
        <v>0</v>
      </c>
      <c r="Z21" s="47">
        <f>IF(I21&gt;5,1,0)*W21</f>
        <v>0</v>
      </c>
      <c r="AA21" s="47">
        <f>IF(I21&gt;5,I21,0)</f>
        <v>0</v>
      </c>
      <c r="AB21" s="47">
        <f>Z21*I21</f>
        <v>0</v>
      </c>
      <c r="AC21" s="25"/>
      <c r="AD21" s="25"/>
      <c r="AE21" s="25">
        <v>1</v>
      </c>
      <c r="AF21" s="25">
        <v>0</v>
      </c>
      <c r="AG21" s="25">
        <v>0</v>
      </c>
      <c r="AH21" s="25">
        <v>0</v>
      </c>
      <c r="AI21" s="25">
        <v>0</v>
      </c>
      <c r="AJ21" s="27">
        <v>0</v>
      </c>
      <c r="AK21" s="25">
        <v>4</v>
      </c>
      <c r="AL21" s="25">
        <v>0</v>
      </c>
      <c r="AM21" s="26">
        <f>AL21/H21</f>
        <v>0</v>
      </c>
      <c r="AN21" s="26">
        <f>AK21/H21</f>
        <v>1</v>
      </c>
      <c r="AO21" s="25">
        <v>0</v>
      </c>
      <c r="AP21" s="25">
        <v>1</v>
      </c>
      <c r="AQ21" t="s" s="9">
        <v>557</v>
      </c>
      <c r="AR21" t="s" s="9">
        <v>558</v>
      </c>
      <c r="AS21" s="18"/>
      <c r="AT21" t="s" s="17">
        <v>559</v>
      </c>
      <c r="AU21" s="28">
        <v>0</v>
      </c>
      <c r="AV21" s="25">
        <v>0</v>
      </c>
      <c r="AW21" s="25"/>
      <c r="AX21" t="s" s="15">
        <v>311</v>
      </c>
      <c r="AY21" t="s" s="15">
        <v>560</v>
      </c>
      <c r="AZ21" t="s" s="9">
        <v>561</v>
      </c>
      <c r="BA21" t="s" s="9">
        <v>562</v>
      </c>
      <c r="BB21" s="18"/>
      <c r="BC21" s="46"/>
      <c r="BD21" s="46"/>
      <c r="BE21" s="46"/>
      <c r="BF21" s="46"/>
      <c r="BG21" s="46"/>
      <c r="BH21" s="46"/>
      <c r="BI21" s="46"/>
      <c r="BJ21" s="46"/>
      <c r="BK21" s="46"/>
      <c r="BL21" s="46"/>
      <c r="BM21" s="46"/>
      <c r="BN21" s="46"/>
      <c r="BO21" s="46"/>
    </row>
    <row r="22" ht="14" customHeight="1">
      <c r="A22" s="18">
        <v>2012</v>
      </c>
      <c r="B22" s="18">
        <v>12</v>
      </c>
      <c r="C22" s="18">
        <v>14</v>
      </c>
      <c r="D22" t="s" s="9">
        <v>563</v>
      </c>
      <c r="E22" t="s" s="9">
        <v>299</v>
      </c>
      <c r="F22" t="s" s="9">
        <v>564</v>
      </c>
      <c r="G22" s="25">
        <v>20</v>
      </c>
      <c r="H22" s="25">
        <v>27</v>
      </c>
      <c r="I22" s="25">
        <v>26</v>
      </c>
      <c r="J22" s="25">
        <f>IF($I22&gt;5,1,0)</f>
        <v>1</v>
      </c>
      <c r="K22" s="25">
        <f>J22*V22</f>
        <v>1</v>
      </c>
      <c r="L22" s="25">
        <v>2</v>
      </c>
      <c r="M22" s="25">
        <v>1</v>
      </c>
      <c r="N22" s="25">
        <v>0</v>
      </c>
      <c r="O22" s="25">
        <v>0</v>
      </c>
      <c r="P22" s="25">
        <v>1</v>
      </c>
      <c r="Q22" s="25">
        <v>1</v>
      </c>
      <c r="R22" s="25">
        <v>1</v>
      </c>
      <c r="S22" t="s" s="30">
        <v>565</v>
      </c>
      <c r="T22" s="25">
        <v>27</v>
      </c>
      <c r="U22" s="25">
        <v>1</v>
      </c>
      <c r="V22" s="25">
        <v>1</v>
      </c>
      <c r="W22" s="25">
        <v>1</v>
      </c>
      <c r="X22" s="47">
        <f>T22</f>
        <v>27</v>
      </c>
      <c r="Y22" s="47">
        <f>W22*I22</f>
        <v>26</v>
      </c>
      <c r="Z22" s="47">
        <f>IF(I22&gt;5,1,0)*W22</f>
        <v>1</v>
      </c>
      <c r="AA22" s="47">
        <f>IF(I22&gt;5,I22,0)</f>
        <v>26</v>
      </c>
      <c r="AB22" s="47">
        <f>Z22*I22</f>
        <v>26</v>
      </c>
      <c r="AC22" s="25">
        <f>V22*I22</f>
        <v>26</v>
      </c>
      <c r="AD22" s="25">
        <f>IF($I22&gt;5,1,0)</f>
        <v>1</v>
      </c>
      <c r="AE22" s="25">
        <v>0</v>
      </c>
      <c r="AF22" s="25">
        <v>1</v>
      </c>
      <c r="AG22" s="25">
        <v>0</v>
      </c>
      <c r="AH22" s="25">
        <v>0</v>
      </c>
      <c r="AI22" s="25">
        <v>0</v>
      </c>
      <c r="AJ22" s="27">
        <v>1</v>
      </c>
      <c r="AK22" s="25">
        <v>9</v>
      </c>
      <c r="AL22" s="25">
        <v>18</v>
      </c>
      <c r="AM22" s="26">
        <f>AL22/H22</f>
        <v>0.6666666666666666</v>
      </c>
      <c r="AN22" s="26">
        <f>AK22/H22</f>
        <v>0.3333333333333333</v>
      </c>
      <c r="AO22" s="25">
        <v>1</v>
      </c>
      <c r="AP22" s="25">
        <v>0</v>
      </c>
      <c r="AQ22" t="s" s="9">
        <v>566</v>
      </c>
      <c r="AR22" t="s" s="9">
        <v>567</v>
      </c>
      <c r="AS22" s="18"/>
      <c r="AT22" t="s" s="17">
        <v>568</v>
      </c>
      <c r="AU22" s="28">
        <v>1</v>
      </c>
      <c r="AV22" s="25">
        <v>1</v>
      </c>
      <c r="AW22" s="25">
        <v>1</v>
      </c>
      <c r="AX22" t="s" s="15">
        <v>301</v>
      </c>
      <c r="AY22" t="s" s="17">
        <v>302</v>
      </c>
      <c r="AZ22" t="s" s="9">
        <v>303</v>
      </c>
      <c r="BA22" s="46"/>
      <c r="BB22" s="46"/>
      <c r="BC22" s="46"/>
      <c r="BD22" s="46"/>
      <c r="BE22" s="46"/>
      <c r="BF22" s="46"/>
      <c r="BG22" s="46"/>
      <c r="BH22" s="46"/>
      <c r="BI22" s="46"/>
      <c r="BJ22" s="46"/>
      <c r="BK22" s="46"/>
      <c r="BL22" s="46"/>
      <c r="BM22" s="46"/>
      <c r="BN22" s="46"/>
      <c r="BO22" s="46"/>
    </row>
    <row r="23" ht="14" customHeight="1">
      <c r="A23" s="18">
        <v>2012</v>
      </c>
      <c r="B23" s="18">
        <v>9</v>
      </c>
      <c r="C23" s="18">
        <v>27</v>
      </c>
      <c r="D23" t="s" s="9">
        <v>569</v>
      </c>
      <c r="E23" t="s" s="9">
        <v>294</v>
      </c>
      <c r="F23" t="s" s="9">
        <v>295</v>
      </c>
      <c r="G23" s="25">
        <v>36</v>
      </c>
      <c r="H23" s="25">
        <v>6</v>
      </c>
      <c r="I23" s="25">
        <v>6</v>
      </c>
      <c r="J23" s="25">
        <f>IF($I23&gt;5,1,0)</f>
        <v>1</v>
      </c>
      <c r="K23" s="25">
        <f>J23*V23</f>
        <v>0</v>
      </c>
      <c r="L23" s="25">
        <v>3</v>
      </c>
      <c r="M23" s="25">
        <v>1</v>
      </c>
      <c r="N23" s="25">
        <v>0</v>
      </c>
      <c r="O23" s="25">
        <v>0</v>
      </c>
      <c r="P23" s="25">
        <v>0</v>
      </c>
      <c r="Q23" s="25">
        <v>1</v>
      </c>
      <c r="R23" s="25">
        <v>1</v>
      </c>
      <c r="S23" t="s" s="30">
        <v>570</v>
      </c>
      <c r="T23" s="25">
        <v>6</v>
      </c>
      <c r="U23" s="25">
        <v>1</v>
      </c>
      <c r="V23" s="25">
        <v>0</v>
      </c>
      <c r="W23" s="25"/>
      <c r="X23" s="47">
        <f>T23</f>
        <v>6</v>
      </c>
      <c r="Y23" s="47">
        <f>W23*I23</f>
        <v>0</v>
      </c>
      <c r="Z23" s="47">
        <f>IF(I23&gt;5,1,0)*W23</f>
        <v>0</v>
      </c>
      <c r="AA23" s="47">
        <f>IF(I23&gt;5,I23,0)</f>
        <v>6</v>
      </c>
      <c r="AB23" s="47">
        <f>Z23*I23</f>
        <v>0</v>
      </c>
      <c r="AC23" s="25"/>
      <c r="AD23" s="25"/>
      <c r="AE23" s="25">
        <v>0</v>
      </c>
      <c r="AF23" s="25">
        <v>0</v>
      </c>
      <c r="AG23" s="25">
        <v>0</v>
      </c>
      <c r="AH23" s="25">
        <v>0</v>
      </c>
      <c r="AI23" s="25">
        <v>0</v>
      </c>
      <c r="AJ23" s="27">
        <v>1</v>
      </c>
      <c r="AK23" s="25">
        <v>6</v>
      </c>
      <c r="AL23" s="25">
        <v>0</v>
      </c>
      <c r="AM23" s="26">
        <f>AL23/H23</f>
        <v>0</v>
      </c>
      <c r="AN23" s="26">
        <f>AK23/H23</f>
        <v>1</v>
      </c>
      <c r="AO23" s="25">
        <v>1</v>
      </c>
      <c r="AP23" s="25">
        <v>0</v>
      </c>
      <c r="AQ23" t="s" s="9">
        <v>571</v>
      </c>
      <c r="AR23" t="s" s="9">
        <v>572</v>
      </c>
      <c r="AS23" s="18"/>
      <c r="AT23" t="s" s="9">
        <v>573</v>
      </c>
      <c r="AU23" s="28">
        <v>0</v>
      </c>
      <c r="AV23" s="25">
        <v>0</v>
      </c>
      <c r="AW23" s="25"/>
      <c r="AX23" t="s" s="15">
        <v>296</v>
      </c>
      <c r="AY23" t="s" s="15">
        <v>297</v>
      </c>
      <c r="AZ23" t="s" s="9">
        <v>298</v>
      </c>
      <c r="BA23" s="46"/>
      <c r="BB23" s="46"/>
      <c r="BC23" s="46"/>
      <c r="BD23" s="46"/>
      <c r="BE23" s="46"/>
      <c r="BF23" s="46"/>
      <c r="BG23" s="46"/>
      <c r="BH23" s="46"/>
      <c r="BI23" s="46"/>
      <c r="BJ23" s="46"/>
      <c r="BK23" s="46"/>
      <c r="BL23" s="46"/>
      <c r="BM23" s="46"/>
      <c r="BN23" s="46"/>
      <c r="BO23" s="46"/>
    </row>
    <row r="24" ht="14" customHeight="1">
      <c r="A24" s="18">
        <v>2012</v>
      </c>
      <c r="B24" s="18">
        <v>8</v>
      </c>
      <c r="C24" s="18">
        <v>5</v>
      </c>
      <c r="D24" t="s" s="9">
        <v>156</v>
      </c>
      <c r="E24" t="s" s="9">
        <v>290</v>
      </c>
      <c r="F24" t="s" s="9">
        <v>574</v>
      </c>
      <c r="G24" s="25">
        <v>40</v>
      </c>
      <c r="H24" s="25">
        <v>6</v>
      </c>
      <c r="I24" s="25">
        <v>6</v>
      </c>
      <c r="J24" s="25">
        <f>IF($I24&gt;5,1,0)</f>
        <v>1</v>
      </c>
      <c r="K24" s="25">
        <f>J24*V24</f>
        <v>0</v>
      </c>
      <c r="L24" s="25">
        <v>3</v>
      </c>
      <c r="M24" s="25">
        <v>1</v>
      </c>
      <c r="N24" s="25">
        <v>0</v>
      </c>
      <c r="O24" s="25">
        <v>0</v>
      </c>
      <c r="P24" s="25">
        <v>0</v>
      </c>
      <c r="Q24" s="25">
        <v>1</v>
      </c>
      <c r="R24" s="25">
        <v>1</v>
      </c>
      <c r="S24" t="s" s="9">
        <v>575</v>
      </c>
      <c r="T24" s="25">
        <v>6</v>
      </c>
      <c r="U24" s="25">
        <v>1</v>
      </c>
      <c r="V24" s="25">
        <v>0</v>
      </c>
      <c r="W24" s="25"/>
      <c r="X24" s="47">
        <f>T24</f>
        <v>6</v>
      </c>
      <c r="Y24" s="47">
        <f>W24*I24</f>
        <v>0</v>
      </c>
      <c r="Z24" s="47">
        <f>IF(I24&gt;5,1,0)*W24</f>
        <v>0</v>
      </c>
      <c r="AA24" s="47">
        <f>IF(I24&gt;5,I24,0)</f>
        <v>6</v>
      </c>
      <c r="AB24" s="47">
        <f>Z24*I24</f>
        <v>0</v>
      </c>
      <c r="AC24" s="25"/>
      <c r="AD24" s="25"/>
      <c r="AE24" s="25">
        <v>0</v>
      </c>
      <c r="AF24" s="25">
        <v>0</v>
      </c>
      <c r="AG24" s="25">
        <v>0</v>
      </c>
      <c r="AH24" s="25">
        <v>0</v>
      </c>
      <c r="AI24" s="25">
        <v>0</v>
      </c>
      <c r="AJ24" s="27">
        <v>1</v>
      </c>
      <c r="AK24" s="25">
        <v>5</v>
      </c>
      <c r="AL24" s="25">
        <v>1</v>
      </c>
      <c r="AM24" s="26">
        <f>AL24/H24</f>
        <v>0.1666666666666667</v>
      </c>
      <c r="AN24" s="26">
        <f>AK24/H24</f>
        <v>0.8333333333333334</v>
      </c>
      <c r="AO24" s="25">
        <v>1</v>
      </c>
      <c r="AP24" s="25">
        <v>0</v>
      </c>
      <c r="AQ24" t="s" s="9">
        <v>576</v>
      </c>
      <c r="AR24" t="s" s="9">
        <v>577</v>
      </c>
      <c r="AS24" s="18"/>
      <c r="AT24" t="s" s="9">
        <v>578</v>
      </c>
      <c r="AU24" s="28">
        <v>0</v>
      </c>
      <c r="AV24" s="25">
        <v>0</v>
      </c>
      <c r="AW24" s="25"/>
      <c r="AX24" t="s" s="15">
        <v>111</v>
      </c>
      <c r="AY24" t="s" s="15">
        <v>292</v>
      </c>
      <c r="AZ24" t="s" s="9">
        <v>293</v>
      </c>
      <c r="BA24" s="46"/>
      <c r="BB24" s="46"/>
      <c r="BC24" s="46"/>
      <c r="BD24" s="46"/>
      <c r="BE24" s="46"/>
      <c r="BF24" s="46"/>
      <c r="BG24" s="46"/>
      <c r="BH24" s="46"/>
      <c r="BI24" s="46"/>
      <c r="BJ24" s="46"/>
      <c r="BK24" s="46"/>
      <c r="BL24" s="46"/>
      <c r="BM24" s="46"/>
      <c r="BN24" s="46"/>
      <c r="BO24" s="46"/>
    </row>
    <row r="25" ht="14" customHeight="1">
      <c r="A25" s="18">
        <v>2012</v>
      </c>
      <c r="B25" s="18">
        <v>7</v>
      </c>
      <c r="C25" s="18">
        <v>20</v>
      </c>
      <c r="D25" t="s" s="9">
        <v>100</v>
      </c>
      <c r="E25" t="s" s="9">
        <v>284</v>
      </c>
      <c r="F25" t="s" s="9">
        <v>579</v>
      </c>
      <c r="G25" s="25">
        <v>24</v>
      </c>
      <c r="H25" s="25">
        <v>12</v>
      </c>
      <c r="I25" s="25">
        <v>12</v>
      </c>
      <c r="J25" s="25">
        <f>IF($I25&gt;5,1,0)</f>
        <v>1</v>
      </c>
      <c r="K25" s="25">
        <f>J25*V25</f>
        <v>1</v>
      </c>
      <c r="L25" s="25">
        <v>70</v>
      </c>
      <c r="M25" s="25">
        <v>0</v>
      </c>
      <c r="N25" s="25">
        <v>0</v>
      </c>
      <c r="O25" s="25">
        <v>0</v>
      </c>
      <c r="P25" s="25">
        <v>1</v>
      </c>
      <c r="Q25" s="25">
        <v>1</v>
      </c>
      <c r="R25" s="25">
        <v>1</v>
      </c>
      <c r="S25" t="s" s="9">
        <v>580</v>
      </c>
      <c r="T25" s="25">
        <v>12</v>
      </c>
      <c r="U25" s="25">
        <v>1</v>
      </c>
      <c r="V25" s="25">
        <v>1</v>
      </c>
      <c r="W25" s="25">
        <v>1</v>
      </c>
      <c r="X25" s="47">
        <f>T25</f>
        <v>12</v>
      </c>
      <c r="Y25" s="47">
        <f>W25*I25</f>
        <v>12</v>
      </c>
      <c r="Z25" s="47">
        <f>IF(I25&gt;5,1,0)*W25</f>
        <v>1</v>
      </c>
      <c r="AA25" s="47">
        <f>IF(I25&gt;5,I25,0)</f>
        <v>12</v>
      </c>
      <c r="AB25" s="47">
        <f>Z25*I25</f>
        <v>12</v>
      </c>
      <c r="AC25" s="25">
        <f>V25*I25</f>
        <v>12</v>
      </c>
      <c r="AD25" s="25">
        <f>IF($I25&gt;5,1,0)</f>
        <v>1</v>
      </c>
      <c r="AE25" s="25">
        <v>1</v>
      </c>
      <c r="AF25" s="25">
        <v>0</v>
      </c>
      <c r="AG25" s="25">
        <v>0</v>
      </c>
      <c r="AH25" s="25">
        <v>1</v>
      </c>
      <c r="AI25" s="25">
        <v>0</v>
      </c>
      <c r="AJ25" s="27">
        <v>1</v>
      </c>
      <c r="AK25" s="25">
        <v>8</v>
      </c>
      <c r="AL25" s="25">
        <v>4</v>
      </c>
      <c r="AM25" s="26">
        <f>AL25/H25</f>
        <v>0.3333333333333333</v>
      </c>
      <c r="AN25" s="26">
        <f>AK25/H25</f>
        <v>0.6666666666666666</v>
      </c>
      <c r="AO25" s="25">
        <v>0</v>
      </c>
      <c r="AP25" s="25">
        <v>0</v>
      </c>
      <c r="AQ25" t="s" s="9">
        <v>581</v>
      </c>
      <c r="AR25" t="s" s="9">
        <v>582</v>
      </c>
      <c r="AS25" s="18"/>
      <c r="AT25" t="s" s="9">
        <v>583</v>
      </c>
      <c r="AU25" s="28">
        <v>1</v>
      </c>
      <c r="AV25" s="25">
        <v>1</v>
      </c>
      <c r="AW25" s="25">
        <v>1</v>
      </c>
      <c r="AX25" t="s" s="15">
        <v>287</v>
      </c>
      <c r="AY25" t="s" s="15">
        <v>288</v>
      </c>
      <c r="AZ25" t="s" s="9">
        <v>289</v>
      </c>
      <c r="BA25" s="46"/>
      <c r="BB25" s="46"/>
      <c r="BC25" s="46"/>
      <c r="BD25" s="46"/>
      <c r="BE25" s="46"/>
      <c r="BF25" s="46"/>
      <c r="BG25" s="46"/>
      <c r="BH25" s="46"/>
      <c r="BI25" s="46"/>
      <c r="BJ25" s="46"/>
      <c r="BK25" s="46"/>
      <c r="BL25" s="46"/>
      <c r="BM25" s="46"/>
      <c r="BN25" s="46"/>
      <c r="BO25" s="46"/>
    </row>
    <row r="26" ht="14" customHeight="1">
      <c r="A26" s="18">
        <v>2012</v>
      </c>
      <c r="B26" s="18">
        <v>5</v>
      </c>
      <c r="C26" s="18">
        <v>30</v>
      </c>
      <c r="D26" t="s" s="9">
        <v>33</v>
      </c>
      <c r="E26" t="s" s="9">
        <v>174</v>
      </c>
      <c r="F26" t="s" s="9">
        <v>584</v>
      </c>
      <c r="G26" s="25">
        <v>40</v>
      </c>
      <c r="H26" s="25">
        <v>5</v>
      </c>
      <c r="I26" s="25">
        <v>5</v>
      </c>
      <c r="J26" s="25">
        <f>IF($I26&gt;5,1,0)</f>
        <v>0</v>
      </c>
      <c r="K26" s="25">
        <f>J26*V26</f>
        <v>0</v>
      </c>
      <c r="L26" s="25">
        <v>1</v>
      </c>
      <c r="M26" s="25">
        <v>1</v>
      </c>
      <c r="N26" s="25">
        <v>0</v>
      </c>
      <c r="O26" s="25">
        <v>0</v>
      </c>
      <c r="P26" s="25">
        <v>1</v>
      </c>
      <c r="Q26" s="25">
        <v>1</v>
      </c>
      <c r="R26" s="25">
        <v>1</v>
      </c>
      <c r="S26" t="s" s="9">
        <v>456</v>
      </c>
      <c r="T26" s="25">
        <v>5</v>
      </c>
      <c r="U26" s="25">
        <v>1</v>
      </c>
      <c r="V26" s="25">
        <v>0</v>
      </c>
      <c r="W26" s="25"/>
      <c r="X26" s="47">
        <f>T26</f>
        <v>5</v>
      </c>
      <c r="Y26" s="47">
        <f>W26*I26</f>
        <v>0</v>
      </c>
      <c r="Z26" s="47">
        <f>IF(I26&gt;5,1,0)*W26</f>
        <v>0</v>
      </c>
      <c r="AA26" s="47">
        <f>IF(I26&gt;5,I26,0)</f>
        <v>0</v>
      </c>
      <c r="AB26" s="47">
        <f>Z26*I26</f>
        <v>0</v>
      </c>
      <c r="AC26" s="25"/>
      <c r="AD26" s="25"/>
      <c r="AE26" s="25">
        <v>0</v>
      </c>
      <c r="AF26" s="25">
        <v>0</v>
      </c>
      <c r="AG26" s="25">
        <v>0</v>
      </c>
      <c r="AH26" s="25">
        <v>0</v>
      </c>
      <c r="AI26" s="25">
        <v>0</v>
      </c>
      <c r="AJ26" s="27">
        <v>1</v>
      </c>
      <c r="AK26" s="25">
        <v>3</v>
      </c>
      <c r="AL26" s="25">
        <v>2</v>
      </c>
      <c r="AM26" s="26">
        <f>AL26/H26</f>
        <v>0.4</v>
      </c>
      <c r="AN26" s="26">
        <f>AK26/H26</f>
        <v>0.6</v>
      </c>
      <c r="AO26" s="25">
        <v>1</v>
      </c>
      <c r="AP26" s="25">
        <v>0</v>
      </c>
      <c r="AQ26" t="s" s="9">
        <v>585</v>
      </c>
      <c r="AR26" t="s" s="9">
        <v>586</v>
      </c>
      <c r="AS26" s="18"/>
      <c r="AT26" t="s" s="9">
        <v>587</v>
      </c>
      <c r="AU26" s="28">
        <v>1</v>
      </c>
      <c r="AV26" s="25">
        <v>0</v>
      </c>
      <c r="AW26" s="25"/>
      <c r="AX26" t="s" s="15">
        <v>111</v>
      </c>
      <c r="AY26" t="s" s="15">
        <v>588</v>
      </c>
      <c r="AZ26" t="s" s="9">
        <v>589</v>
      </c>
      <c r="BA26" s="46"/>
      <c r="BB26" s="46"/>
      <c r="BC26" s="46"/>
      <c r="BD26" s="46"/>
      <c r="BE26" s="46"/>
      <c r="BF26" s="46"/>
      <c r="BG26" s="46"/>
      <c r="BH26" s="46"/>
      <c r="BI26" s="46"/>
      <c r="BJ26" s="46"/>
      <c r="BK26" s="46"/>
      <c r="BL26" s="46"/>
      <c r="BM26" s="46"/>
      <c r="BN26" s="46"/>
      <c r="BO26" s="46"/>
    </row>
    <row r="27" ht="14" customHeight="1">
      <c r="A27" s="18">
        <v>2012</v>
      </c>
      <c r="B27" s="18">
        <v>4</v>
      </c>
      <c r="C27" s="18">
        <v>2</v>
      </c>
      <c r="D27" t="s" s="9">
        <v>20</v>
      </c>
      <c r="E27" t="s" s="9">
        <v>19</v>
      </c>
      <c r="F27" t="s" s="9">
        <v>590</v>
      </c>
      <c r="G27" s="25">
        <v>43</v>
      </c>
      <c r="H27" s="25">
        <v>7</v>
      </c>
      <c r="I27" s="25">
        <v>7</v>
      </c>
      <c r="J27" s="25">
        <f>IF($I27&gt;5,1,0)</f>
        <v>1</v>
      </c>
      <c r="K27" s="25">
        <f>J27*V27</f>
        <v>0</v>
      </c>
      <c r="L27" s="25">
        <v>3</v>
      </c>
      <c r="M27" s="25">
        <v>0</v>
      </c>
      <c r="N27" s="25">
        <v>0</v>
      </c>
      <c r="O27" s="25">
        <v>0</v>
      </c>
      <c r="P27" s="25">
        <v>0</v>
      </c>
      <c r="Q27" s="25">
        <v>1</v>
      </c>
      <c r="R27" s="25">
        <v>0</v>
      </c>
      <c r="S27" t="s" s="9">
        <v>591</v>
      </c>
      <c r="T27" s="25">
        <v>7</v>
      </c>
      <c r="U27" s="25">
        <v>1</v>
      </c>
      <c r="V27" s="25">
        <v>0</v>
      </c>
      <c r="W27" s="25"/>
      <c r="X27" s="47">
        <f>T27</f>
        <v>7</v>
      </c>
      <c r="Y27" s="47">
        <f>W27*I27</f>
        <v>0</v>
      </c>
      <c r="Z27" s="47">
        <f>IF(I27&gt;5,1,0)*W27</f>
        <v>0</v>
      </c>
      <c r="AA27" s="47">
        <f>IF(I27&gt;5,I27,0)</f>
        <v>7</v>
      </c>
      <c r="AB27" s="47">
        <f>Z27*I27</f>
        <v>0</v>
      </c>
      <c r="AC27" s="25"/>
      <c r="AD27" s="25"/>
      <c r="AE27" s="25">
        <v>0</v>
      </c>
      <c r="AF27" s="25">
        <v>0</v>
      </c>
      <c r="AG27" s="25">
        <v>0</v>
      </c>
      <c r="AH27" s="25">
        <v>0</v>
      </c>
      <c r="AI27" s="25">
        <v>0</v>
      </c>
      <c r="AJ27" s="27">
        <v>0</v>
      </c>
      <c r="AK27" s="25">
        <v>1</v>
      </c>
      <c r="AL27" s="25">
        <v>6</v>
      </c>
      <c r="AM27" s="26">
        <f>AL27/H27</f>
        <v>0.8571428571428571</v>
      </c>
      <c r="AN27" s="26">
        <f>AK27/H27</f>
        <v>0.1428571428571428</v>
      </c>
      <c r="AO27" s="25">
        <v>0</v>
      </c>
      <c r="AP27" s="25">
        <v>0</v>
      </c>
      <c r="AQ27" t="s" s="9">
        <v>592</v>
      </c>
      <c r="AR27" t="s" s="9">
        <v>593</v>
      </c>
      <c r="AS27" s="18"/>
      <c r="AT27" t="s" s="17">
        <v>594</v>
      </c>
      <c r="AU27" s="28">
        <v>0</v>
      </c>
      <c r="AV27" s="25">
        <v>0</v>
      </c>
      <c r="AW27" s="25"/>
      <c r="AX27" t="s" s="15">
        <v>111</v>
      </c>
      <c r="AY27" t="s" s="15">
        <v>282</v>
      </c>
      <c r="AZ27" t="s" s="9">
        <v>283</v>
      </c>
      <c r="BA27" s="46"/>
      <c r="BB27" s="46"/>
      <c r="BC27" s="46"/>
      <c r="BD27" s="46"/>
      <c r="BE27" s="46"/>
      <c r="BF27" s="46"/>
      <c r="BG27" s="46"/>
      <c r="BH27" s="46"/>
      <c r="BI27" s="46"/>
      <c r="BJ27" s="46"/>
      <c r="BK27" s="46"/>
      <c r="BL27" s="46"/>
      <c r="BM27" s="46"/>
      <c r="BN27" s="46"/>
      <c r="BO27" s="46"/>
    </row>
    <row r="28" ht="14" customHeight="1">
      <c r="A28" s="18">
        <v>2012</v>
      </c>
      <c r="B28" s="18">
        <v>2</v>
      </c>
      <c r="C28" s="18">
        <v>20</v>
      </c>
      <c r="D28" t="s" s="9">
        <v>106</v>
      </c>
      <c r="E28" t="s" s="9">
        <v>595</v>
      </c>
      <c r="F28" t="s" s="9">
        <v>596</v>
      </c>
      <c r="G28" s="25">
        <v>59</v>
      </c>
      <c r="H28" s="25">
        <v>4</v>
      </c>
      <c r="I28" s="25">
        <v>4</v>
      </c>
      <c r="J28" s="25">
        <f>IF($I28&gt;5,1,0)</f>
        <v>0</v>
      </c>
      <c r="K28" s="25">
        <f>J28*V28</f>
        <v>0</v>
      </c>
      <c r="L28" s="25">
        <v>0</v>
      </c>
      <c r="M28" s="25">
        <v>1</v>
      </c>
      <c r="N28" s="25">
        <v>0</v>
      </c>
      <c r="O28" s="25">
        <v>0</v>
      </c>
      <c r="P28" s="25">
        <v>0</v>
      </c>
      <c r="Q28" t="s" s="29">
        <v>406</v>
      </c>
      <c r="R28" t="s" s="29">
        <v>406</v>
      </c>
      <c r="S28" t="s" s="9">
        <v>407</v>
      </c>
      <c r="T28" s="25">
        <v>4</v>
      </c>
      <c r="U28" s="25">
        <v>1</v>
      </c>
      <c r="V28" s="25">
        <v>0</v>
      </c>
      <c r="W28" s="25"/>
      <c r="X28" s="47">
        <f>T28</f>
        <v>4</v>
      </c>
      <c r="Y28" s="47">
        <f>W28*I28</f>
        <v>0</v>
      </c>
      <c r="Z28" s="47">
        <f>IF(I28&gt;5,1,0)*W28</f>
        <v>0</v>
      </c>
      <c r="AA28" s="47">
        <f>IF(I28&gt;5,I28,0)</f>
        <v>0</v>
      </c>
      <c r="AB28" s="47">
        <f>Z28*I28</f>
        <v>0</v>
      </c>
      <c r="AC28" s="25"/>
      <c r="AD28" s="25"/>
      <c r="AE28" s="25">
        <v>0</v>
      </c>
      <c r="AF28" s="25">
        <v>0</v>
      </c>
      <c r="AG28" s="25">
        <v>0</v>
      </c>
      <c r="AH28" s="25">
        <v>0</v>
      </c>
      <c r="AI28" s="25">
        <v>0</v>
      </c>
      <c r="AJ28" s="25">
        <v>1</v>
      </c>
      <c r="AK28" s="25">
        <v>2</v>
      </c>
      <c r="AL28" s="25">
        <v>2</v>
      </c>
      <c r="AM28" s="26">
        <f>AL28/H28</f>
        <v>0.5</v>
      </c>
      <c r="AN28" s="26">
        <f>AK28/H28</f>
        <v>0.5</v>
      </c>
      <c r="AO28" s="25">
        <v>1</v>
      </c>
      <c r="AP28" s="25">
        <v>0</v>
      </c>
      <c r="AQ28" t="s" s="9">
        <v>597</v>
      </c>
      <c r="AR28" t="s" s="9">
        <v>598</v>
      </c>
      <c r="AS28" s="46"/>
      <c r="AT28" t="s" s="9">
        <v>599</v>
      </c>
      <c r="AU28" s="28">
        <v>0</v>
      </c>
      <c r="AV28" s="25">
        <v>0</v>
      </c>
      <c r="AW28" s="25"/>
      <c r="AX28" t="s" s="15">
        <v>111</v>
      </c>
      <c r="AY28" t="s" s="17">
        <v>600</v>
      </c>
      <c r="AZ28" t="s" s="9">
        <v>601</v>
      </c>
      <c r="BA28" s="46"/>
      <c r="BB28" s="46"/>
      <c r="BC28" s="46"/>
      <c r="BD28" s="46"/>
      <c r="BE28" s="46"/>
      <c r="BF28" s="46"/>
      <c r="BG28" s="46"/>
      <c r="BH28" s="46"/>
      <c r="BI28" s="46"/>
      <c r="BJ28" s="46"/>
      <c r="BK28" s="46"/>
      <c r="BL28" s="46"/>
      <c r="BM28" s="46"/>
      <c r="BN28" s="46"/>
      <c r="BO28" s="46"/>
    </row>
    <row r="29" ht="14" customHeight="1">
      <c r="A29" s="18">
        <v>2011</v>
      </c>
      <c r="B29" s="18">
        <v>10</v>
      </c>
      <c r="C29" s="18">
        <v>12</v>
      </c>
      <c r="D29" t="s" s="9">
        <v>20</v>
      </c>
      <c r="E29" t="s" s="9">
        <v>272</v>
      </c>
      <c r="F29" t="s" s="9">
        <v>602</v>
      </c>
      <c r="G29" s="25">
        <v>41</v>
      </c>
      <c r="H29" s="25">
        <v>8</v>
      </c>
      <c r="I29" s="25">
        <v>8</v>
      </c>
      <c r="J29" s="25">
        <f>IF($I29&gt;5,1,0)</f>
        <v>1</v>
      </c>
      <c r="K29" s="25">
        <f>J29*V29</f>
        <v>0</v>
      </c>
      <c r="L29" s="25">
        <v>1</v>
      </c>
      <c r="M29" s="25">
        <v>0</v>
      </c>
      <c r="N29" s="25">
        <v>0</v>
      </c>
      <c r="O29" s="25">
        <v>0</v>
      </c>
      <c r="P29" s="25">
        <v>1</v>
      </c>
      <c r="Q29" s="25">
        <v>1</v>
      </c>
      <c r="R29" s="25">
        <v>1</v>
      </c>
      <c r="S29" t="s" s="9">
        <v>603</v>
      </c>
      <c r="T29" s="25">
        <v>8</v>
      </c>
      <c r="U29" s="25">
        <v>1</v>
      </c>
      <c r="V29" s="25">
        <v>0</v>
      </c>
      <c r="W29" s="25"/>
      <c r="X29" s="47">
        <f>T29</f>
        <v>8</v>
      </c>
      <c r="Y29" s="47">
        <f>W29*I29</f>
        <v>0</v>
      </c>
      <c r="Z29" s="47">
        <f>IF(I29&gt;5,1,0)*W29</f>
        <v>0</v>
      </c>
      <c r="AA29" s="47">
        <f>IF(I29&gt;5,I29,0)</f>
        <v>8</v>
      </c>
      <c r="AB29" s="47">
        <f>Z29*I29</f>
        <v>0</v>
      </c>
      <c r="AC29" s="25"/>
      <c r="AD29" s="25"/>
      <c r="AE29" s="25">
        <v>0</v>
      </c>
      <c r="AF29" s="25">
        <v>0</v>
      </c>
      <c r="AG29" s="25">
        <v>0</v>
      </c>
      <c r="AH29" s="25">
        <v>0</v>
      </c>
      <c r="AI29" s="25">
        <v>0</v>
      </c>
      <c r="AJ29" s="25">
        <v>1</v>
      </c>
      <c r="AK29" s="25">
        <v>2</v>
      </c>
      <c r="AL29" s="25">
        <v>6</v>
      </c>
      <c r="AM29" s="26">
        <f>AL29/H29</f>
        <v>0.75</v>
      </c>
      <c r="AN29" s="26">
        <f>AK29/H29</f>
        <v>0.25</v>
      </c>
      <c r="AO29" s="25">
        <v>0</v>
      </c>
      <c r="AP29" s="25">
        <v>0</v>
      </c>
      <c r="AQ29" t="s" s="9">
        <v>604</v>
      </c>
      <c r="AR29" t="s" s="9">
        <v>605</v>
      </c>
      <c r="AS29" s="18"/>
      <c r="AT29" t="s" s="9">
        <v>606</v>
      </c>
      <c r="AU29" s="28">
        <v>0</v>
      </c>
      <c r="AV29" s="25">
        <v>0</v>
      </c>
      <c r="AW29" s="25"/>
      <c r="AX29" t="s" s="15">
        <v>111</v>
      </c>
      <c r="AY29" t="s" s="15">
        <v>274</v>
      </c>
      <c r="AZ29" t="s" s="9">
        <v>275</v>
      </c>
      <c r="BA29" s="46"/>
      <c r="BB29" s="46"/>
      <c r="BC29" s="46"/>
      <c r="BD29" s="46"/>
      <c r="BE29" s="46"/>
      <c r="BF29" s="46"/>
      <c r="BG29" s="46"/>
      <c r="BH29" s="46"/>
      <c r="BI29" s="46"/>
      <c r="BJ29" s="46"/>
      <c r="BK29" s="46"/>
      <c r="BL29" s="46"/>
      <c r="BM29" s="46"/>
      <c r="BN29" s="46"/>
      <c r="BO29" s="46"/>
    </row>
    <row r="30" ht="17" customHeight="1">
      <c r="A30" s="18">
        <v>2011</v>
      </c>
      <c r="B30" s="18">
        <v>9</v>
      </c>
      <c r="C30" s="18">
        <v>6</v>
      </c>
      <c r="D30" t="s" s="9">
        <v>393</v>
      </c>
      <c r="E30" t="s" s="9">
        <v>607</v>
      </c>
      <c r="F30" t="s" s="9">
        <v>608</v>
      </c>
      <c r="G30" s="25">
        <v>32</v>
      </c>
      <c r="H30" s="25">
        <v>4</v>
      </c>
      <c r="I30" s="25">
        <v>4</v>
      </c>
      <c r="J30" s="25">
        <f>IF($I30&gt;5,1,0)</f>
        <v>0</v>
      </c>
      <c r="K30" s="25">
        <f>J30*V30</f>
        <v>0</v>
      </c>
      <c r="L30" s="25">
        <v>7</v>
      </c>
      <c r="M30" s="25">
        <v>1</v>
      </c>
      <c r="N30" s="25">
        <v>0</v>
      </c>
      <c r="O30" s="25">
        <v>0</v>
      </c>
      <c r="P30" s="25">
        <v>0</v>
      </c>
      <c r="Q30" s="25">
        <v>1</v>
      </c>
      <c r="R30" s="25">
        <v>1</v>
      </c>
      <c r="S30" t="s" s="9">
        <v>609</v>
      </c>
      <c r="T30" s="25">
        <v>4</v>
      </c>
      <c r="U30" s="25">
        <v>0</v>
      </c>
      <c r="V30" s="25">
        <v>1</v>
      </c>
      <c r="W30" s="25">
        <v>1</v>
      </c>
      <c r="X30" s="47">
        <f>T30</f>
        <v>4</v>
      </c>
      <c r="Y30" s="47">
        <f>W30*I30</f>
        <v>4</v>
      </c>
      <c r="Z30" s="47">
        <f>IF(I30&gt;5,1,0)*W30</f>
        <v>0</v>
      </c>
      <c r="AA30" s="47">
        <f>IF(I30&gt;5,I30,0)</f>
        <v>0</v>
      </c>
      <c r="AB30" s="47">
        <f>Z30*I30</f>
        <v>0</v>
      </c>
      <c r="AC30" s="25">
        <f>V30*I30</f>
        <v>4</v>
      </c>
      <c r="AD30" s="25"/>
      <c r="AE30" s="25">
        <v>0</v>
      </c>
      <c r="AF30" s="25">
        <v>0</v>
      </c>
      <c r="AG30" s="25">
        <v>0</v>
      </c>
      <c r="AH30" s="25">
        <v>0</v>
      </c>
      <c r="AI30" s="25">
        <v>1</v>
      </c>
      <c r="AJ30" s="27">
        <v>1</v>
      </c>
      <c r="AK30" s="25">
        <v>2</v>
      </c>
      <c r="AL30" s="25">
        <v>2</v>
      </c>
      <c r="AM30" s="26">
        <f>AL30/H30</f>
        <v>0.5</v>
      </c>
      <c r="AN30" s="26">
        <f>AK30/H30</f>
        <v>0.5</v>
      </c>
      <c r="AO30" s="25">
        <v>1</v>
      </c>
      <c r="AP30" s="25">
        <v>0</v>
      </c>
      <c r="AQ30" t="s" s="9">
        <v>610</v>
      </c>
      <c r="AR30" t="s" s="9">
        <v>611</v>
      </c>
      <c r="AS30" s="18"/>
      <c r="AT30" t="s" s="17">
        <v>612</v>
      </c>
      <c r="AU30" s="28">
        <v>1</v>
      </c>
      <c r="AV30" s="25">
        <v>1</v>
      </c>
      <c r="AW30" s="25">
        <v>1</v>
      </c>
      <c r="AX30" t="s" s="191">
        <v>613</v>
      </c>
      <c r="AY30" t="s" s="17">
        <v>614</v>
      </c>
      <c r="AZ30" t="s" s="9">
        <v>615</v>
      </c>
      <c r="BA30" s="46"/>
      <c r="BB30" s="46"/>
      <c r="BC30" s="46"/>
      <c r="BD30" s="46"/>
      <c r="BE30" s="46"/>
      <c r="BF30" s="46"/>
      <c r="BG30" s="46"/>
      <c r="BH30" s="46"/>
      <c r="BI30" s="46"/>
      <c r="BJ30" s="46"/>
      <c r="BK30" s="46"/>
      <c r="BL30" s="46"/>
      <c r="BM30" s="46"/>
      <c r="BN30" s="46"/>
      <c r="BO30" s="46"/>
    </row>
    <row r="31" ht="14" customHeight="1">
      <c r="A31" s="18">
        <v>2011</v>
      </c>
      <c r="B31" s="18">
        <v>1</v>
      </c>
      <c r="C31" s="18">
        <v>8</v>
      </c>
      <c r="D31" t="s" s="9">
        <v>65</v>
      </c>
      <c r="E31" t="s" s="9">
        <v>616</v>
      </c>
      <c r="F31" t="s" s="9">
        <v>617</v>
      </c>
      <c r="G31" s="25">
        <v>22</v>
      </c>
      <c r="H31" s="25">
        <v>6</v>
      </c>
      <c r="I31" s="25">
        <v>6</v>
      </c>
      <c r="J31" s="25">
        <f>IF($I31&gt;5,1,0)</f>
        <v>1</v>
      </c>
      <c r="K31" s="25">
        <f>J31*V31</f>
        <v>0</v>
      </c>
      <c r="L31" s="25">
        <v>13</v>
      </c>
      <c r="M31" s="25">
        <v>0</v>
      </c>
      <c r="N31" s="25">
        <v>0</v>
      </c>
      <c r="O31" s="25">
        <v>0</v>
      </c>
      <c r="P31" s="25">
        <v>0</v>
      </c>
      <c r="Q31" s="25">
        <v>1</v>
      </c>
      <c r="R31" s="25">
        <v>1</v>
      </c>
      <c r="S31" t="s" s="9">
        <v>618</v>
      </c>
      <c r="T31" s="25">
        <v>6</v>
      </c>
      <c r="U31" s="25">
        <v>1</v>
      </c>
      <c r="V31" s="25">
        <v>0</v>
      </c>
      <c r="W31" s="25"/>
      <c r="X31" s="47">
        <f>T31</f>
        <v>6</v>
      </c>
      <c r="Y31" s="47">
        <f>W31*I31</f>
        <v>0</v>
      </c>
      <c r="Z31" s="47">
        <f>IF(I31&gt;5,1,0)*W31</f>
        <v>0</v>
      </c>
      <c r="AA31" s="47">
        <f>IF(I31&gt;5,I31,0)</f>
        <v>6</v>
      </c>
      <c r="AB31" s="47">
        <f>Z31*I31</f>
        <v>0</v>
      </c>
      <c r="AC31" s="25"/>
      <c r="AD31" s="25"/>
      <c r="AE31" s="25">
        <v>0</v>
      </c>
      <c r="AF31" s="25">
        <v>0</v>
      </c>
      <c r="AG31" s="25">
        <v>0</v>
      </c>
      <c r="AH31" s="25">
        <v>0</v>
      </c>
      <c r="AI31" s="25">
        <v>1</v>
      </c>
      <c r="AJ31" s="27">
        <v>1</v>
      </c>
      <c r="AK31" s="25">
        <v>3</v>
      </c>
      <c r="AL31" s="25">
        <v>3</v>
      </c>
      <c r="AM31" s="26">
        <f>AL31/H31</f>
        <v>0.5</v>
      </c>
      <c r="AN31" s="26">
        <f>AK31/H31</f>
        <v>0.5</v>
      </c>
      <c r="AO31" s="25">
        <v>0</v>
      </c>
      <c r="AP31" s="25">
        <v>0</v>
      </c>
      <c r="AQ31" t="s" s="9">
        <v>619</v>
      </c>
      <c r="AR31" t="s" s="9">
        <v>620</v>
      </c>
      <c r="AS31" s="18"/>
      <c r="AT31" t="s" s="9">
        <v>621</v>
      </c>
      <c r="AU31" s="28">
        <v>1</v>
      </c>
      <c r="AV31" s="25">
        <v>0</v>
      </c>
      <c r="AW31" s="25"/>
      <c r="AX31" t="s" s="15">
        <v>111</v>
      </c>
      <c r="AY31" t="s" s="15">
        <v>259</v>
      </c>
      <c r="AZ31" t="s" s="9">
        <v>260</v>
      </c>
      <c r="BA31" s="46"/>
      <c r="BB31" s="46"/>
      <c r="BC31" s="46"/>
      <c r="BD31" s="46"/>
      <c r="BE31" s="46"/>
      <c r="BF31" s="46"/>
      <c r="BG31" s="46"/>
      <c r="BH31" s="46"/>
      <c r="BI31" s="46"/>
      <c r="BJ31" s="46"/>
      <c r="BK31" s="46"/>
      <c r="BL31" s="46"/>
      <c r="BM31" s="46"/>
      <c r="BN31" s="46"/>
      <c r="BO31" s="46"/>
    </row>
    <row r="32" ht="14" customHeight="1">
      <c r="A32" s="18">
        <v>2010</v>
      </c>
      <c r="B32" s="18">
        <v>8</v>
      </c>
      <c r="C32" s="18">
        <v>3</v>
      </c>
      <c r="D32" t="s" s="9">
        <v>622</v>
      </c>
      <c r="E32" t="s" s="9">
        <v>251</v>
      </c>
      <c r="F32" t="s" s="9">
        <v>623</v>
      </c>
      <c r="G32" s="25">
        <v>34</v>
      </c>
      <c r="H32" s="25">
        <v>8</v>
      </c>
      <c r="I32" s="25">
        <v>8</v>
      </c>
      <c r="J32" s="25">
        <f>IF($I32&gt;5,1,0)</f>
        <v>1</v>
      </c>
      <c r="K32" s="25">
        <f>J32*V32</f>
        <v>0</v>
      </c>
      <c r="L32" s="25">
        <v>2</v>
      </c>
      <c r="M32" s="25">
        <v>1</v>
      </c>
      <c r="N32" s="25">
        <v>0</v>
      </c>
      <c r="O32" s="25">
        <v>0</v>
      </c>
      <c r="P32" s="25">
        <v>1</v>
      </c>
      <c r="Q32" s="25">
        <v>1</v>
      </c>
      <c r="R32" s="25">
        <v>1</v>
      </c>
      <c r="S32" t="s" s="9">
        <v>624</v>
      </c>
      <c r="T32" s="25">
        <v>8</v>
      </c>
      <c r="U32" s="25">
        <v>1</v>
      </c>
      <c r="V32" s="25">
        <v>0</v>
      </c>
      <c r="W32" s="25"/>
      <c r="X32" s="47">
        <f>T32</f>
        <v>8</v>
      </c>
      <c r="Y32" s="47">
        <f>W32*I32</f>
        <v>0</v>
      </c>
      <c r="Z32" s="47">
        <f>IF(I32&gt;5,1,0)*W32</f>
        <v>0</v>
      </c>
      <c r="AA32" s="47">
        <f>IF(I32&gt;5,I32,0)</f>
        <v>8</v>
      </c>
      <c r="AB32" s="47">
        <f>Z32*I32</f>
        <v>0</v>
      </c>
      <c r="AC32" s="25"/>
      <c r="AD32" s="25"/>
      <c r="AE32" s="25">
        <v>0</v>
      </c>
      <c r="AF32" s="25">
        <v>0</v>
      </c>
      <c r="AG32" s="25">
        <v>0</v>
      </c>
      <c r="AH32" s="25">
        <v>0</v>
      </c>
      <c r="AI32" s="25">
        <v>0</v>
      </c>
      <c r="AJ32" s="27">
        <v>0</v>
      </c>
      <c r="AK32" s="25">
        <v>8</v>
      </c>
      <c r="AL32" s="25">
        <v>0</v>
      </c>
      <c r="AM32" s="26">
        <f>AL32/H32</f>
        <v>0</v>
      </c>
      <c r="AN32" s="26">
        <f>AK32/H32</f>
        <v>1</v>
      </c>
      <c r="AO32" s="25">
        <v>1</v>
      </c>
      <c r="AP32" s="25">
        <v>0</v>
      </c>
      <c r="AQ32" t="s" s="9">
        <v>625</v>
      </c>
      <c r="AR32" t="s" s="9">
        <v>626</v>
      </c>
      <c r="AS32" s="18"/>
      <c r="AT32" t="s" s="17">
        <v>627</v>
      </c>
      <c r="AU32" s="28">
        <v>0</v>
      </c>
      <c r="AV32" s="25">
        <v>0</v>
      </c>
      <c r="AW32" s="25"/>
      <c r="AX32" t="s" s="15">
        <v>111</v>
      </c>
      <c r="AY32" t="s" s="15">
        <v>254</v>
      </c>
      <c r="AZ32" t="s" s="9">
        <v>255</v>
      </c>
      <c r="BA32" t="s" s="9">
        <v>628</v>
      </c>
      <c r="BB32" s="46"/>
      <c r="BC32" s="46"/>
      <c r="BD32" s="46"/>
      <c r="BE32" s="46"/>
      <c r="BF32" s="46"/>
      <c r="BG32" s="46"/>
      <c r="BH32" s="46"/>
      <c r="BI32" s="46"/>
      <c r="BJ32" s="46"/>
      <c r="BK32" s="46"/>
      <c r="BL32" s="46"/>
      <c r="BM32" s="46"/>
      <c r="BN32" s="46"/>
      <c r="BO32" s="46"/>
    </row>
    <row r="33" ht="14" customHeight="1">
      <c r="A33" s="18">
        <v>2010</v>
      </c>
      <c r="B33" s="18">
        <v>6</v>
      </c>
      <c r="C33" s="18">
        <v>6</v>
      </c>
      <c r="D33" t="s" s="9">
        <v>28</v>
      </c>
      <c r="E33" t="s" s="9">
        <v>304</v>
      </c>
      <c r="F33" t="s" s="9">
        <v>629</v>
      </c>
      <c r="G33" s="25">
        <v>37</v>
      </c>
      <c r="H33" s="25">
        <v>4</v>
      </c>
      <c r="I33" s="25">
        <v>4</v>
      </c>
      <c r="J33" s="25">
        <f>IF($I33&gt;5,1,0)</f>
        <v>0</v>
      </c>
      <c r="K33" s="25">
        <f>J33*V33</f>
        <v>0</v>
      </c>
      <c r="L33" s="25">
        <v>3</v>
      </c>
      <c r="M33" s="25">
        <v>1</v>
      </c>
      <c r="N33" s="25">
        <v>0</v>
      </c>
      <c r="O33" s="25">
        <v>0</v>
      </c>
      <c r="P33" s="25">
        <v>0</v>
      </c>
      <c r="Q33" t="s" s="29">
        <v>406</v>
      </c>
      <c r="R33" t="s" s="29">
        <v>406</v>
      </c>
      <c r="S33" t="s" s="9">
        <v>407</v>
      </c>
      <c r="T33" s="25">
        <v>4</v>
      </c>
      <c r="U33" s="25">
        <v>1</v>
      </c>
      <c r="V33" s="25">
        <v>0</v>
      </c>
      <c r="W33" s="25"/>
      <c r="X33" s="47">
        <f>T33</f>
        <v>4</v>
      </c>
      <c r="Y33" s="47">
        <f>W33*I33</f>
        <v>0</v>
      </c>
      <c r="Z33" s="47">
        <f>IF(I33&gt;5,1,0)*W33</f>
        <v>0</v>
      </c>
      <c r="AA33" s="47">
        <f>IF(I33&gt;5,I33,0)</f>
        <v>0</v>
      </c>
      <c r="AB33" s="47">
        <f>Z33*I33</f>
        <v>0</v>
      </c>
      <c r="AC33" s="25"/>
      <c r="AD33" s="25"/>
      <c r="AE33" s="25">
        <v>0</v>
      </c>
      <c r="AF33" s="25">
        <v>0</v>
      </c>
      <c r="AG33" s="25">
        <v>0</v>
      </c>
      <c r="AH33" s="25">
        <v>0</v>
      </c>
      <c r="AI33" s="25">
        <v>0</v>
      </c>
      <c r="AJ33" s="27">
        <v>0</v>
      </c>
      <c r="AK33" s="25">
        <v>0</v>
      </c>
      <c r="AL33" s="25">
        <v>4</v>
      </c>
      <c r="AM33" s="26">
        <f>AL33/H33</f>
        <v>1</v>
      </c>
      <c r="AN33" s="26">
        <f>AK33/H33</f>
        <v>0</v>
      </c>
      <c r="AO33" s="25">
        <v>1</v>
      </c>
      <c r="AP33" s="25">
        <v>0</v>
      </c>
      <c r="AQ33" t="s" s="9">
        <v>630</v>
      </c>
      <c r="AR33" t="s" s="9">
        <v>631</v>
      </c>
      <c r="AS33" s="18"/>
      <c r="AT33" t="s" s="9">
        <v>521</v>
      </c>
      <c r="AU33" s="28">
        <v>0</v>
      </c>
      <c r="AV33" s="25">
        <v>0</v>
      </c>
      <c r="AW33" s="25"/>
      <c r="AX33" t="s" s="15">
        <v>111</v>
      </c>
      <c r="AY33" t="s" s="15">
        <v>632</v>
      </c>
      <c r="AZ33" t="s" s="9">
        <v>633</v>
      </c>
      <c r="BA33" t="s" s="9">
        <v>634</v>
      </c>
      <c r="BB33" s="46"/>
      <c r="BC33" s="46"/>
      <c r="BD33" s="46"/>
      <c r="BE33" s="46"/>
      <c r="BF33" s="46"/>
      <c r="BG33" s="46"/>
      <c r="BH33" s="46"/>
      <c r="BI33" s="46"/>
      <c r="BJ33" s="46"/>
      <c r="BK33" s="46"/>
      <c r="BL33" s="46"/>
      <c r="BM33" s="46"/>
      <c r="BN33" s="46"/>
      <c r="BO33" s="46"/>
    </row>
    <row r="34" ht="14" customHeight="1">
      <c r="A34" s="18">
        <v>2009</v>
      </c>
      <c r="B34" s="18">
        <v>11</v>
      </c>
      <c r="C34" s="18">
        <v>29</v>
      </c>
      <c r="D34" t="s" s="9">
        <v>33</v>
      </c>
      <c r="E34" t="s" s="9">
        <v>635</v>
      </c>
      <c r="F34" t="s" s="9">
        <v>636</v>
      </c>
      <c r="G34" s="25">
        <v>37</v>
      </c>
      <c r="H34" s="25">
        <v>4</v>
      </c>
      <c r="I34" s="25">
        <v>4</v>
      </c>
      <c r="J34" s="25">
        <f>IF($I34&gt;5,1,0)</f>
        <v>0</v>
      </c>
      <c r="K34" s="25">
        <f>J34*V34</f>
        <v>0</v>
      </c>
      <c r="L34" s="25">
        <v>0</v>
      </c>
      <c r="M34" s="25">
        <v>0</v>
      </c>
      <c r="N34" t="s" s="9">
        <v>637</v>
      </c>
      <c r="O34" s="25">
        <v>0</v>
      </c>
      <c r="P34" s="25">
        <v>1</v>
      </c>
      <c r="Q34" t="s" s="29">
        <v>406</v>
      </c>
      <c r="R34" t="s" s="29">
        <v>406</v>
      </c>
      <c r="S34" t="s" s="9">
        <v>407</v>
      </c>
      <c r="T34" s="25">
        <v>4</v>
      </c>
      <c r="U34" s="25">
        <v>1</v>
      </c>
      <c r="V34" s="25">
        <v>0</v>
      </c>
      <c r="W34" s="25"/>
      <c r="X34" s="47">
        <f>T34</f>
        <v>4</v>
      </c>
      <c r="Y34" s="47">
        <f>W34*I34</f>
        <v>0</v>
      </c>
      <c r="Z34" s="47">
        <f>IF(I34&gt;5,1,0)*W34</f>
        <v>0</v>
      </c>
      <c r="AA34" s="47">
        <f>IF(I34&gt;5,I34,0)</f>
        <v>0</v>
      </c>
      <c r="AB34" s="47">
        <f>Z34*I34</f>
        <v>0</v>
      </c>
      <c r="AC34" s="25"/>
      <c r="AD34" s="25"/>
      <c r="AE34" s="25">
        <v>0</v>
      </c>
      <c r="AF34" s="25">
        <v>0</v>
      </c>
      <c r="AG34" s="25">
        <v>0</v>
      </c>
      <c r="AH34" s="25">
        <v>0</v>
      </c>
      <c r="AI34" s="25">
        <v>0</v>
      </c>
      <c r="AJ34" s="27">
        <v>1</v>
      </c>
      <c r="AK34" s="25">
        <v>3</v>
      </c>
      <c r="AL34" s="25">
        <v>1</v>
      </c>
      <c r="AM34" s="26">
        <f>AL34/H34</f>
        <v>0.25</v>
      </c>
      <c r="AN34" s="26">
        <f>AK34/H34</f>
        <v>0.75</v>
      </c>
      <c r="AO34" s="25">
        <v>0</v>
      </c>
      <c r="AP34" s="25">
        <v>1</v>
      </c>
      <c r="AQ34" t="s" s="9">
        <v>638</v>
      </c>
      <c r="AR34" t="s" s="9">
        <v>639</v>
      </c>
      <c r="AS34" s="18"/>
      <c r="AT34" t="s" s="9">
        <v>640</v>
      </c>
      <c r="AU34" s="28">
        <v>0</v>
      </c>
      <c r="AV34" s="25">
        <v>0</v>
      </c>
      <c r="AW34" s="25"/>
      <c r="AX34" t="s" s="15">
        <v>111</v>
      </c>
      <c r="AY34" t="s" s="15">
        <v>641</v>
      </c>
      <c r="AZ34" t="s" s="9">
        <v>642</v>
      </c>
      <c r="BA34" t="s" s="9">
        <v>643</v>
      </c>
      <c r="BB34" s="46"/>
      <c r="BC34" s="46"/>
      <c r="BD34" s="46"/>
      <c r="BE34" s="46"/>
      <c r="BF34" s="46"/>
      <c r="BG34" s="46"/>
      <c r="BH34" s="46"/>
      <c r="BI34" s="46"/>
      <c r="BJ34" s="46"/>
      <c r="BK34" s="46"/>
      <c r="BL34" s="46"/>
      <c r="BM34" s="46"/>
      <c r="BN34" s="46"/>
      <c r="BO34" s="46"/>
    </row>
    <row r="35" ht="14" customHeight="1">
      <c r="A35" s="18">
        <v>2009</v>
      </c>
      <c r="B35" s="18">
        <v>11</v>
      </c>
      <c r="C35" s="18">
        <v>5</v>
      </c>
      <c r="D35" t="s" s="9">
        <v>70</v>
      </c>
      <c r="E35" t="s" s="9">
        <v>243</v>
      </c>
      <c r="F35" t="s" s="9">
        <v>644</v>
      </c>
      <c r="G35" s="25">
        <v>39</v>
      </c>
      <c r="H35" s="25">
        <v>13</v>
      </c>
      <c r="I35" s="25">
        <v>13</v>
      </c>
      <c r="J35" s="25">
        <f>IF($I35&gt;5,1,0)</f>
        <v>1</v>
      </c>
      <c r="K35" s="25">
        <f>J35*V35</f>
        <v>0</v>
      </c>
      <c r="L35" s="25">
        <v>30</v>
      </c>
      <c r="M35" s="25">
        <v>0</v>
      </c>
      <c r="N35" s="25">
        <v>0</v>
      </c>
      <c r="O35" s="25">
        <v>0</v>
      </c>
      <c r="P35" s="25">
        <v>1</v>
      </c>
      <c r="Q35" s="25">
        <v>1</v>
      </c>
      <c r="R35" s="25">
        <v>1</v>
      </c>
      <c r="S35" t="s" s="30">
        <v>645</v>
      </c>
      <c r="T35" s="25">
        <v>13</v>
      </c>
      <c r="U35" s="25">
        <v>1</v>
      </c>
      <c r="V35" s="25">
        <v>0</v>
      </c>
      <c r="W35" s="25"/>
      <c r="X35" s="47">
        <f>T35</f>
        <v>13</v>
      </c>
      <c r="Y35" s="47">
        <f>W35*I35</f>
        <v>0</v>
      </c>
      <c r="Z35" s="47">
        <f>IF(I35&gt;5,1,0)*W35</f>
        <v>0</v>
      </c>
      <c r="AA35" s="47">
        <f>IF(I35&gt;5,I35,0)</f>
        <v>13</v>
      </c>
      <c r="AB35" s="47">
        <f>Z35*I35</f>
        <v>0</v>
      </c>
      <c r="AC35" s="25"/>
      <c r="AD35" s="25"/>
      <c r="AE35" s="25">
        <v>0</v>
      </c>
      <c r="AF35" s="25">
        <v>0</v>
      </c>
      <c r="AG35" s="25">
        <v>0</v>
      </c>
      <c r="AH35" s="25">
        <v>0</v>
      </c>
      <c r="AI35" s="25">
        <v>0</v>
      </c>
      <c r="AJ35" s="27">
        <v>1</v>
      </c>
      <c r="AK35" s="25">
        <v>10</v>
      </c>
      <c r="AL35" s="25">
        <v>3</v>
      </c>
      <c r="AM35" s="26">
        <f>AL35/H35</f>
        <v>0.2307692307692308</v>
      </c>
      <c r="AN35" s="26">
        <f>AK35/H35</f>
        <v>0.7692307692307693</v>
      </c>
      <c r="AO35" s="25">
        <v>0</v>
      </c>
      <c r="AP35" s="25">
        <v>0</v>
      </c>
      <c r="AQ35" t="s" s="9">
        <v>646</v>
      </c>
      <c r="AR35" t="s" s="9">
        <v>647</v>
      </c>
      <c r="AS35" s="18"/>
      <c r="AT35" t="s" s="17">
        <v>648</v>
      </c>
      <c r="AU35" s="28">
        <v>0</v>
      </c>
      <c r="AV35" s="25">
        <v>0</v>
      </c>
      <c r="AW35" s="25"/>
      <c r="AX35" t="s" s="15">
        <v>111</v>
      </c>
      <c r="AY35" t="s" s="15">
        <v>246</v>
      </c>
      <c r="AZ35" t="s" s="9">
        <v>247</v>
      </c>
      <c r="BA35" t="s" s="9">
        <v>649</v>
      </c>
      <c r="BB35" s="46"/>
      <c r="BC35" s="46"/>
      <c r="BD35" s="46"/>
      <c r="BE35" s="46"/>
      <c r="BF35" s="46"/>
      <c r="BG35" s="46"/>
      <c r="BH35" s="46"/>
      <c r="BI35" s="46"/>
      <c r="BJ35" s="46"/>
      <c r="BK35" s="46"/>
      <c r="BL35" s="46"/>
      <c r="BM35" s="46"/>
      <c r="BN35" s="46"/>
      <c r="BO35" s="46"/>
    </row>
    <row r="36" ht="14" customHeight="1">
      <c r="A36" s="18">
        <v>2009</v>
      </c>
      <c r="B36" s="18">
        <v>4</v>
      </c>
      <c r="C36" s="18">
        <v>3</v>
      </c>
      <c r="D36" t="s" s="9">
        <v>92</v>
      </c>
      <c r="E36" t="s" s="9">
        <v>238</v>
      </c>
      <c r="F36" t="s" s="9">
        <v>650</v>
      </c>
      <c r="G36" s="25">
        <v>41</v>
      </c>
      <c r="H36" s="25">
        <v>13</v>
      </c>
      <c r="I36" s="25">
        <v>13</v>
      </c>
      <c r="J36" s="25">
        <f>IF($I36&gt;5,1,0)</f>
        <v>1</v>
      </c>
      <c r="K36" s="25">
        <f>J36*V36</f>
        <v>0</v>
      </c>
      <c r="L36" s="25">
        <v>4</v>
      </c>
      <c r="M36" s="25">
        <v>1</v>
      </c>
      <c r="N36" s="25">
        <v>0</v>
      </c>
      <c r="O36" s="25">
        <v>0</v>
      </c>
      <c r="P36" s="25">
        <v>1</v>
      </c>
      <c r="Q36" s="25">
        <v>1</v>
      </c>
      <c r="R36" s="25">
        <v>1</v>
      </c>
      <c r="S36" t="s" s="30">
        <v>651</v>
      </c>
      <c r="T36" s="25">
        <v>13</v>
      </c>
      <c r="U36" s="25">
        <v>1</v>
      </c>
      <c r="V36" s="25">
        <v>0</v>
      </c>
      <c r="W36" s="25"/>
      <c r="X36" s="47">
        <f>T36</f>
        <v>13</v>
      </c>
      <c r="Y36" s="47">
        <f>W36*I36</f>
        <v>0</v>
      </c>
      <c r="Z36" s="47">
        <f>IF(I36&gt;5,1,0)*W36</f>
        <v>0</v>
      </c>
      <c r="AA36" s="47">
        <f>IF(I36&gt;5,I36,0)</f>
        <v>13</v>
      </c>
      <c r="AB36" s="47">
        <f>Z36*I36</f>
        <v>0</v>
      </c>
      <c r="AC36" s="25"/>
      <c r="AD36" s="25"/>
      <c r="AE36" s="25">
        <v>0</v>
      </c>
      <c r="AF36" s="25">
        <v>0</v>
      </c>
      <c r="AG36" s="25">
        <v>0</v>
      </c>
      <c r="AH36" s="25">
        <v>0</v>
      </c>
      <c r="AI36" s="25">
        <v>0</v>
      </c>
      <c r="AJ36" s="27">
        <v>0</v>
      </c>
      <c r="AK36" s="25">
        <v>2</v>
      </c>
      <c r="AL36" s="25">
        <v>11</v>
      </c>
      <c r="AM36" s="26">
        <f>AL36/H36</f>
        <v>0.8461538461538461</v>
      </c>
      <c r="AN36" s="26">
        <f>AK36/H36</f>
        <v>0.1538461538461539</v>
      </c>
      <c r="AO36" s="25">
        <v>1</v>
      </c>
      <c r="AP36" s="25">
        <v>0</v>
      </c>
      <c r="AQ36" t="s" s="9">
        <v>652</v>
      </c>
      <c r="AR36" t="s" s="9">
        <v>653</v>
      </c>
      <c r="AS36" s="18"/>
      <c r="AT36" t="s" s="9">
        <v>654</v>
      </c>
      <c r="AU36" s="28">
        <v>0</v>
      </c>
      <c r="AV36" s="25">
        <v>0</v>
      </c>
      <c r="AW36" s="25"/>
      <c r="AX36" t="s" s="15">
        <v>111</v>
      </c>
      <c r="AY36" t="s" s="15">
        <v>241</v>
      </c>
      <c r="AZ36" t="s" s="9">
        <v>242</v>
      </c>
      <c r="BA36" t="s" s="9">
        <v>655</v>
      </c>
      <c r="BB36" s="46"/>
      <c r="BC36" s="46"/>
      <c r="BD36" s="46"/>
      <c r="BE36" s="46"/>
      <c r="BF36" s="46"/>
      <c r="BG36" s="46"/>
      <c r="BH36" s="46"/>
      <c r="BI36" s="46"/>
      <c r="BJ36" s="46"/>
      <c r="BK36" s="46"/>
      <c r="BL36" s="46"/>
      <c r="BM36" s="46"/>
      <c r="BN36" s="46"/>
      <c r="BO36" s="46"/>
    </row>
    <row r="37" ht="14" customHeight="1">
      <c r="A37" s="18">
        <v>2009</v>
      </c>
      <c r="B37" s="18">
        <v>3</v>
      </c>
      <c r="C37" s="18">
        <v>29</v>
      </c>
      <c r="D37" t="s" s="9">
        <v>656</v>
      </c>
      <c r="E37" t="s" s="9">
        <v>232</v>
      </c>
      <c r="F37" t="s" s="9">
        <v>234</v>
      </c>
      <c r="G37" s="25">
        <v>45</v>
      </c>
      <c r="H37" s="25">
        <v>8</v>
      </c>
      <c r="I37" s="25">
        <v>8</v>
      </c>
      <c r="J37" s="25">
        <f>IF($I37&gt;5,1,0)</f>
        <v>1</v>
      </c>
      <c r="K37" s="25">
        <f>J37*V37</f>
        <v>0</v>
      </c>
      <c r="L37" s="25">
        <v>2</v>
      </c>
      <c r="M37" s="25">
        <v>0</v>
      </c>
      <c r="N37" s="25">
        <v>0</v>
      </c>
      <c r="O37" s="25">
        <v>0</v>
      </c>
      <c r="P37" s="25">
        <v>1</v>
      </c>
      <c r="Q37" t="s" s="29">
        <v>406</v>
      </c>
      <c r="R37" t="s" s="29">
        <v>406</v>
      </c>
      <c r="S37" t="s" s="9">
        <v>407</v>
      </c>
      <c r="T37" s="25">
        <v>8</v>
      </c>
      <c r="U37" s="25">
        <v>1</v>
      </c>
      <c r="V37" s="25">
        <v>0</v>
      </c>
      <c r="W37" s="25"/>
      <c r="X37" s="47">
        <f>T37</f>
        <v>8</v>
      </c>
      <c r="Y37" s="47">
        <f>W37*I37</f>
        <v>0</v>
      </c>
      <c r="Z37" s="47">
        <f>IF(I37&gt;5,1,0)*W37</f>
        <v>0</v>
      </c>
      <c r="AA37" s="47">
        <f>IF(I37&gt;5,I37,0)</f>
        <v>8</v>
      </c>
      <c r="AB37" s="47">
        <f>Z37*I37</f>
        <v>0</v>
      </c>
      <c r="AC37" s="25"/>
      <c r="AD37" s="25"/>
      <c r="AE37" s="25">
        <v>1</v>
      </c>
      <c r="AF37" s="25">
        <v>0</v>
      </c>
      <c r="AG37" s="25">
        <v>1</v>
      </c>
      <c r="AH37" s="25">
        <v>0</v>
      </c>
      <c r="AI37" s="25">
        <v>0</v>
      </c>
      <c r="AJ37" s="27">
        <v>1</v>
      </c>
      <c r="AK37" s="25">
        <v>3</v>
      </c>
      <c r="AL37" s="25">
        <v>5</v>
      </c>
      <c r="AM37" s="26">
        <f>AL37/H37</f>
        <v>0.625</v>
      </c>
      <c r="AN37" s="26">
        <f>AK37/H37</f>
        <v>0.375</v>
      </c>
      <c r="AO37" s="25">
        <v>0</v>
      </c>
      <c r="AP37" s="25">
        <v>0</v>
      </c>
      <c r="AQ37" t="s" s="9">
        <v>657</v>
      </c>
      <c r="AR37" t="s" s="9">
        <v>658</v>
      </c>
      <c r="AS37" s="18"/>
      <c r="AT37" t="s" s="9">
        <v>659</v>
      </c>
      <c r="AU37" s="28">
        <v>0</v>
      </c>
      <c r="AV37" s="25">
        <v>0</v>
      </c>
      <c r="AW37" s="25"/>
      <c r="AX37" t="s" s="15">
        <v>235</v>
      </c>
      <c r="AY37" t="s" s="15">
        <v>236</v>
      </c>
      <c r="AZ37" t="s" s="9">
        <v>237</v>
      </c>
      <c r="BA37" s="46"/>
      <c r="BB37" s="46"/>
      <c r="BC37" s="46"/>
      <c r="BD37" s="46"/>
      <c r="BE37" s="46"/>
      <c r="BF37" s="46"/>
      <c r="BG37" s="46"/>
      <c r="BH37" s="46"/>
      <c r="BI37" s="46"/>
      <c r="BJ37" s="46"/>
      <c r="BK37" s="46"/>
      <c r="BL37" s="46"/>
      <c r="BM37" s="46"/>
      <c r="BN37" s="46"/>
      <c r="BO37" s="46"/>
    </row>
    <row r="38" ht="14" customHeight="1">
      <c r="A38" s="18">
        <v>2008</v>
      </c>
      <c r="B38" s="18">
        <v>6</v>
      </c>
      <c r="C38" s="18">
        <v>25</v>
      </c>
      <c r="D38" t="s" s="9">
        <v>51</v>
      </c>
      <c r="E38" t="s" s="9">
        <v>660</v>
      </c>
      <c r="F38" t="s" s="9">
        <v>661</v>
      </c>
      <c r="G38" s="25">
        <v>25</v>
      </c>
      <c r="H38" s="25">
        <v>5</v>
      </c>
      <c r="I38" s="25">
        <v>5</v>
      </c>
      <c r="J38" s="25">
        <f>IF($I38&gt;5,1,0)</f>
        <v>0</v>
      </c>
      <c r="K38" s="25">
        <f>J38*V38</f>
        <v>0</v>
      </c>
      <c r="L38" s="25">
        <v>1</v>
      </c>
      <c r="M38" s="25">
        <v>1</v>
      </c>
      <c r="N38" s="25">
        <v>0</v>
      </c>
      <c r="O38" s="25">
        <v>0</v>
      </c>
      <c r="P38" s="25">
        <v>0</v>
      </c>
      <c r="Q38" t="s" s="29">
        <v>406</v>
      </c>
      <c r="R38" t="s" s="29">
        <v>406</v>
      </c>
      <c r="S38" t="s" s="9">
        <v>407</v>
      </c>
      <c r="T38" s="25">
        <v>5</v>
      </c>
      <c r="U38" s="25">
        <v>1</v>
      </c>
      <c r="V38" s="25">
        <v>0</v>
      </c>
      <c r="W38" s="25"/>
      <c r="X38" s="47">
        <f>T38</f>
        <v>5</v>
      </c>
      <c r="Y38" s="47">
        <f>W38*I38</f>
        <v>0</v>
      </c>
      <c r="Z38" s="47">
        <f>IF(I38&gt;5,1,0)*W38</f>
        <v>0</v>
      </c>
      <c r="AA38" s="47">
        <f>IF(I38&gt;5,I38,0)</f>
        <v>0</v>
      </c>
      <c r="AB38" s="47">
        <f>Z38*I38</f>
        <v>0</v>
      </c>
      <c r="AC38" s="25"/>
      <c r="AD38" s="25"/>
      <c r="AE38" s="25">
        <v>0</v>
      </c>
      <c r="AF38" s="25">
        <v>0</v>
      </c>
      <c r="AG38" s="25">
        <v>0</v>
      </c>
      <c r="AH38" s="25">
        <v>0</v>
      </c>
      <c r="AI38" s="25">
        <v>0</v>
      </c>
      <c r="AJ38" s="25">
        <v>0</v>
      </c>
      <c r="AK38" s="25">
        <v>3</v>
      </c>
      <c r="AL38" s="25">
        <v>2</v>
      </c>
      <c r="AM38" s="26">
        <f>AL38/H38</f>
        <v>0.4</v>
      </c>
      <c r="AN38" s="26">
        <f>AK38/H38</f>
        <v>0.6</v>
      </c>
      <c r="AO38" s="25">
        <v>1</v>
      </c>
      <c r="AP38" s="25">
        <v>0</v>
      </c>
      <c r="AQ38" t="s" s="9">
        <v>657</v>
      </c>
      <c r="AR38" t="s" s="9">
        <v>662</v>
      </c>
      <c r="AS38" s="18"/>
      <c r="AT38" t="s" s="9">
        <v>663</v>
      </c>
      <c r="AU38" s="28">
        <v>0</v>
      </c>
      <c r="AV38" s="25">
        <v>0</v>
      </c>
      <c r="AW38" s="25"/>
      <c r="AX38" t="s" s="15">
        <v>664</v>
      </c>
      <c r="AY38" t="s" s="15">
        <v>665</v>
      </c>
      <c r="AZ38" t="s" s="9">
        <v>666</v>
      </c>
      <c r="BA38" t="s" s="9">
        <v>667</v>
      </c>
      <c r="BB38" s="46"/>
      <c r="BC38" s="46"/>
      <c r="BD38" s="46"/>
      <c r="BE38" s="46"/>
      <c r="BF38" s="46"/>
      <c r="BG38" s="46"/>
      <c r="BH38" s="46"/>
      <c r="BI38" s="46"/>
      <c r="BJ38" s="46"/>
      <c r="BK38" s="46"/>
      <c r="BL38" s="46"/>
      <c r="BM38" s="46"/>
      <c r="BN38" s="46"/>
      <c r="BO38" s="46"/>
    </row>
    <row r="39" ht="14" customHeight="1">
      <c r="A39" s="18">
        <v>2008</v>
      </c>
      <c r="B39" s="18">
        <v>2</v>
      </c>
      <c r="C39" s="18">
        <v>7</v>
      </c>
      <c r="D39" t="s" s="9">
        <v>514</v>
      </c>
      <c r="E39" t="s" s="9">
        <v>208</v>
      </c>
      <c r="F39" t="s" s="9">
        <v>210</v>
      </c>
      <c r="G39" s="25">
        <v>52</v>
      </c>
      <c r="H39" s="25">
        <v>6</v>
      </c>
      <c r="I39" s="25">
        <v>6</v>
      </c>
      <c r="J39" s="25">
        <f>IF($I39&gt;5,1,0)</f>
        <v>1</v>
      </c>
      <c r="K39" s="25">
        <f>J39*V39</f>
        <v>0</v>
      </c>
      <c r="L39" s="25">
        <v>1</v>
      </c>
      <c r="M39" s="25">
        <v>0</v>
      </c>
      <c r="N39" s="25">
        <v>1</v>
      </c>
      <c r="O39" s="25">
        <v>0</v>
      </c>
      <c r="P39" s="25">
        <v>1</v>
      </c>
      <c r="Q39" t="s" s="29">
        <v>406</v>
      </c>
      <c r="R39" t="s" s="29">
        <v>406</v>
      </c>
      <c r="S39" t="s" s="9">
        <v>407</v>
      </c>
      <c r="T39" s="25">
        <v>6</v>
      </c>
      <c r="U39" s="25">
        <v>1</v>
      </c>
      <c r="V39" s="25">
        <v>0</v>
      </c>
      <c r="W39" s="25"/>
      <c r="X39" s="47">
        <f>T39</f>
        <v>6</v>
      </c>
      <c r="Y39" s="47">
        <f>W39*I39</f>
        <v>0</v>
      </c>
      <c r="Z39" s="47">
        <f>IF(I39&gt;5,1,0)*W39</f>
        <v>0</v>
      </c>
      <c r="AA39" s="47">
        <f>IF(I39&gt;5,I39,0)</f>
        <v>6</v>
      </c>
      <c r="AB39" s="47">
        <f>Z39*I39</f>
        <v>0</v>
      </c>
      <c r="AC39" s="25"/>
      <c r="AD39" s="25"/>
      <c r="AE39" s="25">
        <v>0</v>
      </c>
      <c r="AF39" s="25">
        <v>0</v>
      </c>
      <c r="AG39" s="25">
        <v>0</v>
      </c>
      <c r="AH39" s="25">
        <v>0</v>
      </c>
      <c r="AI39" s="25">
        <v>0</v>
      </c>
      <c r="AJ39" s="25">
        <v>0</v>
      </c>
      <c r="AK39" s="25">
        <v>5</v>
      </c>
      <c r="AL39" s="25">
        <v>1</v>
      </c>
      <c r="AM39" s="26">
        <f>AL39/H39</f>
        <v>0.1666666666666667</v>
      </c>
      <c r="AN39" s="26">
        <f>AK39/H39</f>
        <v>0.8333333333333334</v>
      </c>
      <c r="AO39" s="25">
        <v>0</v>
      </c>
      <c r="AP39" s="25">
        <v>1</v>
      </c>
      <c r="AQ39" t="s" s="9">
        <v>668</v>
      </c>
      <c r="AR39" t="s" s="9">
        <v>669</v>
      </c>
      <c r="AS39" s="46"/>
      <c r="AT39" t="s" s="9">
        <v>670</v>
      </c>
      <c r="AU39" s="28">
        <v>0</v>
      </c>
      <c r="AV39" s="25">
        <v>0</v>
      </c>
      <c r="AW39" s="25"/>
      <c r="AX39" t="s" s="15">
        <v>211</v>
      </c>
      <c r="AY39" t="s" s="15">
        <v>212</v>
      </c>
      <c r="AZ39" t="s" s="9">
        <v>213</v>
      </c>
      <c r="BA39" t="s" s="9">
        <v>671</v>
      </c>
      <c r="BB39" s="46"/>
      <c r="BC39" s="46"/>
      <c r="BD39" s="46"/>
      <c r="BE39" s="46"/>
      <c r="BF39" s="46"/>
      <c r="BG39" s="46"/>
      <c r="BH39" s="46"/>
      <c r="BI39" s="46"/>
      <c r="BJ39" s="46"/>
      <c r="BK39" s="46"/>
      <c r="BL39" s="46"/>
      <c r="BM39" s="46"/>
      <c r="BN39" s="46"/>
      <c r="BO39" s="46"/>
    </row>
    <row r="40" ht="14" customHeight="1">
      <c r="A40" s="18">
        <v>2007</v>
      </c>
      <c r="B40" s="18">
        <v>12</v>
      </c>
      <c r="C40" s="18">
        <v>9</v>
      </c>
      <c r="D40" t="s" s="9">
        <v>100</v>
      </c>
      <c r="E40" t="s" s="9">
        <v>1694</v>
      </c>
      <c r="F40" t="s" s="9">
        <v>1695</v>
      </c>
      <c r="G40" s="25">
        <v>24</v>
      </c>
      <c r="H40" s="25">
        <v>4</v>
      </c>
      <c r="I40" s="25">
        <v>4</v>
      </c>
      <c r="J40" s="25">
        <f>IF($I40&gt;5,1,0)</f>
        <v>0</v>
      </c>
      <c r="K40" s="25">
        <f>J40*V40</f>
        <v>0</v>
      </c>
      <c r="L40" s="25">
        <v>5</v>
      </c>
      <c r="M40" s="25">
        <v>1</v>
      </c>
      <c r="N40" s="25">
        <v>0</v>
      </c>
      <c r="O40" s="25">
        <v>0</v>
      </c>
      <c r="P40" s="25">
        <v>1</v>
      </c>
      <c r="Q40" t="s" s="29">
        <v>406</v>
      </c>
      <c r="R40" t="s" s="29">
        <v>406</v>
      </c>
      <c r="S40" t="s" s="9">
        <v>1696</v>
      </c>
      <c r="T40" s="25">
        <v>4</v>
      </c>
      <c r="U40" s="25">
        <v>1</v>
      </c>
      <c r="V40" s="25">
        <v>1</v>
      </c>
      <c r="W40" s="25">
        <v>1</v>
      </c>
      <c r="X40" s="47">
        <f>T40</f>
        <v>4</v>
      </c>
      <c r="Y40" s="47">
        <f>W40*I40</f>
        <v>4</v>
      </c>
      <c r="Z40" s="47">
        <f>IF(I40&gt;5,1,0)*W40</f>
        <v>0</v>
      </c>
      <c r="AA40" s="47">
        <f>IF(I40&gt;5,I40,0)</f>
        <v>0</v>
      </c>
      <c r="AB40" s="47">
        <f>Z40*I40</f>
        <v>0</v>
      </c>
      <c r="AC40" s="25">
        <f>V40*I40</f>
        <v>4</v>
      </c>
      <c r="AD40" s="25"/>
      <c r="AE40" s="25">
        <v>0</v>
      </c>
      <c r="AF40" s="25">
        <v>1</v>
      </c>
      <c r="AG40" s="25">
        <v>0</v>
      </c>
      <c r="AH40" s="25">
        <v>0</v>
      </c>
      <c r="AI40" s="25">
        <v>0</v>
      </c>
      <c r="AJ40" s="25">
        <v>1</v>
      </c>
      <c r="AK40" s="25">
        <v>3</v>
      </c>
      <c r="AL40" s="25">
        <v>1</v>
      </c>
      <c r="AM40" s="26">
        <f>AL40/H40</f>
        <v>0.25</v>
      </c>
      <c r="AN40" s="26">
        <f>AK40/H40</f>
        <v>0.75</v>
      </c>
      <c r="AO40" s="25">
        <v>1</v>
      </c>
      <c r="AP40" s="25">
        <v>0</v>
      </c>
      <c r="AQ40" t="s" s="9">
        <v>741</v>
      </c>
      <c r="AR40" t="s" s="9">
        <v>1697</v>
      </c>
      <c r="AS40" s="46"/>
      <c r="AT40" t="s" s="9">
        <v>1698</v>
      </c>
      <c r="AU40" s="28">
        <v>1</v>
      </c>
      <c r="AV40" s="25">
        <v>1</v>
      </c>
      <c r="AW40" s="25">
        <v>1</v>
      </c>
      <c r="AX40" t="s" s="15">
        <v>1699</v>
      </c>
      <c r="AY40" t="s" s="15">
        <v>1700</v>
      </c>
      <c r="AZ40" t="s" s="9">
        <v>1701</v>
      </c>
      <c r="BA40" t="s" s="9">
        <v>1702</v>
      </c>
      <c r="BB40" t="s" s="9">
        <v>1703</v>
      </c>
      <c r="BC40" t="s" s="9">
        <v>1704</v>
      </c>
      <c r="BD40" s="46"/>
      <c r="BE40" s="46"/>
      <c r="BF40" s="46"/>
      <c r="BG40" s="46"/>
      <c r="BH40" s="46"/>
      <c r="BI40" s="46"/>
      <c r="BJ40" s="46"/>
      <c r="BK40" s="46"/>
      <c r="BL40" s="46"/>
      <c r="BM40" s="46"/>
      <c r="BN40" s="46"/>
      <c r="BO40" s="46"/>
    </row>
    <row r="41" ht="14" customHeight="1">
      <c r="A41" s="18">
        <v>2007</v>
      </c>
      <c r="B41" s="18">
        <v>12</v>
      </c>
      <c r="C41" s="18">
        <v>5</v>
      </c>
      <c r="D41" t="s" s="9">
        <v>672</v>
      </c>
      <c r="E41" t="s" s="9">
        <v>198</v>
      </c>
      <c r="F41" t="s" s="9">
        <v>673</v>
      </c>
      <c r="G41" s="25">
        <v>19</v>
      </c>
      <c r="H41" s="25">
        <v>8</v>
      </c>
      <c r="I41" s="25">
        <v>8</v>
      </c>
      <c r="J41" s="25">
        <f>IF($I41&gt;5,1,0)</f>
        <v>1</v>
      </c>
      <c r="K41" s="25">
        <f>J41*V41</f>
        <v>1</v>
      </c>
      <c r="L41" s="25">
        <v>4</v>
      </c>
      <c r="M41" s="25">
        <v>1</v>
      </c>
      <c r="N41" s="25">
        <v>0</v>
      </c>
      <c r="O41" s="25">
        <v>0</v>
      </c>
      <c r="P41" s="25">
        <v>0</v>
      </c>
      <c r="Q41" s="25">
        <v>1</v>
      </c>
      <c r="R41" s="25">
        <v>1</v>
      </c>
      <c r="S41" t="s" s="9">
        <v>674</v>
      </c>
      <c r="T41" s="25">
        <v>8</v>
      </c>
      <c r="U41" s="25">
        <v>0</v>
      </c>
      <c r="V41" s="25">
        <v>1</v>
      </c>
      <c r="W41" s="25">
        <v>1</v>
      </c>
      <c r="X41" s="47">
        <f>T41</f>
        <v>8</v>
      </c>
      <c r="Y41" s="47">
        <f>W41*I41</f>
        <v>8</v>
      </c>
      <c r="Z41" s="47">
        <f>IF(I41&gt;5,1,0)*W41</f>
        <v>1</v>
      </c>
      <c r="AA41" s="47">
        <f>IF(I41&gt;5,I41,0)</f>
        <v>8</v>
      </c>
      <c r="AB41" s="47">
        <f>Z41*I41</f>
        <v>8</v>
      </c>
      <c r="AC41" s="25">
        <f>V41*I41</f>
        <v>8</v>
      </c>
      <c r="AD41" s="25">
        <f>IF($I41&gt;5,1,0)</f>
        <v>1</v>
      </c>
      <c r="AE41" s="25">
        <v>0</v>
      </c>
      <c r="AF41" s="25">
        <v>0</v>
      </c>
      <c r="AG41" s="25">
        <v>0</v>
      </c>
      <c r="AH41" s="25">
        <v>0</v>
      </c>
      <c r="AI41" s="25">
        <v>0</v>
      </c>
      <c r="AJ41" s="25">
        <v>1</v>
      </c>
      <c r="AK41" s="25">
        <v>3</v>
      </c>
      <c r="AL41" s="25">
        <v>5</v>
      </c>
      <c r="AM41" s="26">
        <f>AL41/H41</f>
        <v>0.625</v>
      </c>
      <c r="AN41" s="26">
        <f>AK41/H41</f>
        <v>0.375</v>
      </c>
      <c r="AO41" s="25">
        <v>1</v>
      </c>
      <c r="AP41" s="25">
        <v>0</v>
      </c>
      <c r="AQ41" t="s" s="9">
        <v>675</v>
      </c>
      <c r="AR41" t="s" s="9">
        <v>676</v>
      </c>
      <c r="AS41" s="46"/>
      <c r="AT41" t="s" s="9">
        <v>677</v>
      </c>
      <c r="AU41" s="28">
        <v>1</v>
      </c>
      <c r="AV41" s="25">
        <v>1</v>
      </c>
      <c r="AW41" s="25">
        <v>1</v>
      </c>
      <c r="AX41" t="s" s="15">
        <v>158</v>
      </c>
      <c r="AY41" t="s" s="15">
        <v>201</v>
      </c>
      <c r="AZ41" t="s" s="9">
        <v>202</v>
      </c>
      <c r="BA41" t="s" s="9">
        <v>678</v>
      </c>
      <c r="BB41" t="s" s="9">
        <v>679</v>
      </c>
      <c r="BC41" t="s" s="9">
        <v>1705</v>
      </c>
      <c r="BD41" s="46"/>
      <c r="BE41" s="46"/>
      <c r="BF41" s="46"/>
      <c r="BG41" s="46"/>
      <c r="BH41" s="46"/>
      <c r="BI41" s="46"/>
      <c r="BJ41" s="46"/>
      <c r="BK41" s="46"/>
      <c r="BL41" s="46"/>
      <c r="BM41" s="46"/>
      <c r="BN41" s="46"/>
      <c r="BO41" s="46"/>
    </row>
    <row r="42" ht="14" customHeight="1">
      <c r="A42" s="18">
        <v>2007</v>
      </c>
      <c r="B42" s="18">
        <v>10</v>
      </c>
      <c r="C42" s="18">
        <v>7</v>
      </c>
      <c r="D42" t="s" s="9">
        <v>156</v>
      </c>
      <c r="E42" t="s" s="9">
        <v>680</v>
      </c>
      <c r="F42" t="s" s="9">
        <v>681</v>
      </c>
      <c r="G42" s="25">
        <v>20</v>
      </c>
      <c r="H42" s="25">
        <v>6</v>
      </c>
      <c r="I42" s="25">
        <v>6</v>
      </c>
      <c r="J42" s="25">
        <f>IF($I42&gt;5,1,0)</f>
        <v>1</v>
      </c>
      <c r="K42" s="25">
        <f>J42*V42</f>
        <v>1</v>
      </c>
      <c r="L42" s="25">
        <v>1</v>
      </c>
      <c r="M42" s="25">
        <v>1</v>
      </c>
      <c r="N42" s="25">
        <v>0</v>
      </c>
      <c r="O42" s="25">
        <v>0</v>
      </c>
      <c r="P42" s="25">
        <v>0</v>
      </c>
      <c r="Q42" s="25">
        <v>1</v>
      </c>
      <c r="R42" s="25">
        <v>1</v>
      </c>
      <c r="S42" t="s" s="9">
        <v>682</v>
      </c>
      <c r="T42" s="25">
        <v>6</v>
      </c>
      <c r="U42" s="25">
        <v>0</v>
      </c>
      <c r="V42" s="25">
        <v>1</v>
      </c>
      <c r="W42" s="25">
        <v>1</v>
      </c>
      <c r="X42" s="47">
        <f>T42</f>
        <v>6</v>
      </c>
      <c r="Y42" s="47">
        <f>W42*I42</f>
        <v>6</v>
      </c>
      <c r="Z42" s="47">
        <f>IF(I42&gt;5,1,0)*W42</f>
        <v>1</v>
      </c>
      <c r="AA42" s="47">
        <f>IF(I42&gt;5,I42,0)</f>
        <v>6</v>
      </c>
      <c r="AB42" s="47">
        <f>Z42*I42</f>
        <v>6</v>
      </c>
      <c r="AC42" s="25">
        <f>V42*I42</f>
        <v>6</v>
      </c>
      <c r="AD42" s="25">
        <f>IF($I42&gt;5,1,0)</f>
        <v>1</v>
      </c>
      <c r="AE42" s="25">
        <v>0</v>
      </c>
      <c r="AF42" s="25">
        <v>0</v>
      </c>
      <c r="AG42" s="25">
        <v>0</v>
      </c>
      <c r="AH42" s="25">
        <v>0</v>
      </c>
      <c r="AI42" s="25">
        <v>0</v>
      </c>
      <c r="AJ42" s="25">
        <v>0</v>
      </c>
      <c r="AK42" s="25">
        <v>2</v>
      </c>
      <c r="AL42" s="25">
        <v>4</v>
      </c>
      <c r="AM42" s="26">
        <f>AL42/H42</f>
        <v>0.6666666666666666</v>
      </c>
      <c r="AN42" s="26">
        <f>AK42/H42</f>
        <v>0.3333333333333333</v>
      </c>
      <c r="AO42" s="25">
        <v>1</v>
      </c>
      <c r="AP42" s="25">
        <v>0</v>
      </c>
      <c r="AQ42" t="s" s="9">
        <v>683</v>
      </c>
      <c r="AR42" t="s" s="9">
        <v>684</v>
      </c>
      <c r="AS42" s="46"/>
      <c r="AT42" t="s" s="9">
        <v>685</v>
      </c>
      <c r="AU42" s="28">
        <v>0</v>
      </c>
      <c r="AV42" s="25">
        <v>1</v>
      </c>
      <c r="AW42" s="25">
        <v>1</v>
      </c>
      <c r="AX42" t="s" s="15">
        <v>195</v>
      </c>
      <c r="AY42" t="s" s="15">
        <v>196</v>
      </c>
      <c r="AZ42" t="s" s="9">
        <v>197</v>
      </c>
      <c r="BA42" t="s" s="9">
        <v>686</v>
      </c>
      <c r="BB42" s="46"/>
      <c r="BC42" t="s" s="9">
        <v>1706</v>
      </c>
      <c r="BD42" s="46"/>
      <c r="BE42" s="46"/>
      <c r="BF42" s="46"/>
      <c r="BG42" s="46"/>
      <c r="BH42" s="46"/>
      <c r="BI42" s="46"/>
      <c r="BJ42" s="46"/>
      <c r="BK42" s="46"/>
      <c r="BL42" s="46"/>
      <c r="BM42" s="46"/>
      <c r="BN42" s="46"/>
      <c r="BO42" s="46"/>
    </row>
    <row r="43" ht="14" customHeight="1">
      <c r="A43" s="18">
        <v>2007</v>
      </c>
      <c r="B43" s="18">
        <v>4</v>
      </c>
      <c r="C43" s="18">
        <v>16</v>
      </c>
      <c r="D43" t="s" s="9">
        <v>687</v>
      </c>
      <c r="E43" t="s" s="9">
        <v>186</v>
      </c>
      <c r="F43" t="s" s="9">
        <v>688</v>
      </c>
      <c r="G43" s="25">
        <v>23</v>
      </c>
      <c r="H43" s="25">
        <v>32</v>
      </c>
      <c r="I43" s="25">
        <v>32</v>
      </c>
      <c r="J43" s="25">
        <f>IF($I43&gt;5,1,0)</f>
        <v>1</v>
      </c>
      <c r="K43" s="25">
        <f>J43*V43</f>
        <v>0</v>
      </c>
      <c r="L43" s="25">
        <v>25</v>
      </c>
      <c r="M43" s="25">
        <v>1</v>
      </c>
      <c r="N43" s="25">
        <v>0</v>
      </c>
      <c r="O43" s="25">
        <v>0</v>
      </c>
      <c r="P43" s="25">
        <v>1</v>
      </c>
      <c r="Q43" s="25">
        <v>1</v>
      </c>
      <c r="R43" s="25">
        <v>1</v>
      </c>
      <c r="S43" t="s" s="9">
        <v>689</v>
      </c>
      <c r="T43" s="25">
        <v>32</v>
      </c>
      <c r="U43" s="25">
        <v>1</v>
      </c>
      <c r="V43" s="25">
        <v>0</v>
      </c>
      <c r="W43" s="25"/>
      <c r="X43" s="47">
        <f>T43</f>
        <v>32</v>
      </c>
      <c r="Y43" s="47">
        <f>W43*I43</f>
        <v>0</v>
      </c>
      <c r="Z43" s="47">
        <f>IF(I43&gt;5,1,0)*W43</f>
        <v>0</v>
      </c>
      <c r="AA43" s="47">
        <f>IF(I43&gt;5,I43,0)</f>
        <v>32</v>
      </c>
      <c r="AB43" s="47">
        <f>Z43*I43</f>
        <v>0</v>
      </c>
      <c r="AC43" s="25"/>
      <c r="AD43" s="25"/>
      <c r="AE43" s="25">
        <v>0</v>
      </c>
      <c r="AF43" s="25">
        <v>0</v>
      </c>
      <c r="AG43" s="25">
        <v>0</v>
      </c>
      <c r="AH43" s="25">
        <v>0</v>
      </c>
      <c r="AI43" s="25">
        <v>0</v>
      </c>
      <c r="AJ43" s="25">
        <v>1</v>
      </c>
      <c r="AK43" s="25">
        <v>18</v>
      </c>
      <c r="AL43" s="25">
        <v>14</v>
      </c>
      <c r="AM43" s="26">
        <f>AL43/H43</f>
        <v>0.4375</v>
      </c>
      <c r="AN43" s="26">
        <f>AK43/H43</f>
        <v>0.5625</v>
      </c>
      <c r="AO43" s="25">
        <v>1</v>
      </c>
      <c r="AP43" s="25">
        <v>0</v>
      </c>
      <c r="AQ43" t="s" s="9">
        <v>690</v>
      </c>
      <c r="AR43" t="s" s="9">
        <v>691</v>
      </c>
      <c r="AS43" s="46"/>
      <c r="AT43" t="s" s="9">
        <v>692</v>
      </c>
      <c r="AU43" s="28">
        <v>1</v>
      </c>
      <c r="AV43" s="25">
        <v>0</v>
      </c>
      <c r="AW43" s="25"/>
      <c r="AX43" t="s" s="15">
        <v>189</v>
      </c>
      <c r="AY43" t="s" s="15">
        <v>190</v>
      </c>
      <c r="AZ43" t="s" s="9">
        <v>191</v>
      </c>
      <c r="BA43" t="s" s="9">
        <v>693</v>
      </c>
      <c r="BB43" t="s" s="9">
        <v>694</v>
      </c>
      <c r="BC43" t="s" s="9">
        <v>1707</v>
      </c>
      <c r="BD43" s="46"/>
      <c r="BE43" s="46"/>
      <c r="BF43" s="46"/>
      <c r="BG43" s="46"/>
      <c r="BH43" s="46"/>
      <c r="BI43" s="46"/>
      <c r="BJ43" s="46"/>
      <c r="BK43" s="46"/>
      <c r="BL43" s="46"/>
      <c r="BM43" s="46"/>
      <c r="BN43" s="46"/>
      <c r="BO43" s="46"/>
    </row>
    <row r="44" ht="14" customHeight="1">
      <c r="A44" s="18">
        <v>2007</v>
      </c>
      <c r="B44" s="18">
        <v>2</v>
      </c>
      <c r="C44" s="18">
        <v>12</v>
      </c>
      <c r="D44" t="s" s="9">
        <v>695</v>
      </c>
      <c r="E44" t="s" s="9">
        <v>696</v>
      </c>
      <c r="F44" t="s" s="9">
        <v>697</v>
      </c>
      <c r="G44" s="25">
        <v>19</v>
      </c>
      <c r="H44" s="25">
        <v>5</v>
      </c>
      <c r="I44" s="25">
        <v>5</v>
      </c>
      <c r="J44" s="25">
        <f>IF($I44&gt;5,1,0)</f>
        <v>0</v>
      </c>
      <c r="K44" s="25">
        <f>J44*V44</f>
        <v>0</v>
      </c>
      <c r="L44" s="25">
        <v>4</v>
      </c>
      <c r="M44" s="25">
        <v>0</v>
      </c>
      <c r="N44" s="25">
        <v>1</v>
      </c>
      <c r="O44" s="25">
        <v>0</v>
      </c>
      <c r="P44" s="25">
        <v>1</v>
      </c>
      <c r="Q44" t="s" s="29">
        <v>406</v>
      </c>
      <c r="R44" t="s" s="29">
        <v>406</v>
      </c>
      <c r="S44" t="s" s="9">
        <v>407</v>
      </c>
      <c r="T44" s="25">
        <v>5</v>
      </c>
      <c r="U44" s="25">
        <v>1</v>
      </c>
      <c r="V44" s="25">
        <v>0</v>
      </c>
      <c r="W44" s="25"/>
      <c r="X44" s="47">
        <f>T44</f>
        <v>5</v>
      </c>
      <c r="Y44" s="47">
        <f>W44*I44</f>
        <v>0</v>
      </c>
      <c r="Z44" s="47">
        <f>IF(I44&gt;5,1,0)*W44</f>
        <v>0</v>
      </c>
      <c r="AA44" s="47">
        <f>IF(I44&gt;5,I44,0)</f>
        <v>0</v>
      </c>
      <c r="AB44" s="47">
        <f>Z44*I44</f>
        <v>0</v>
      </c>
      <c r="AC44" s="25"/>
      <c r="AD44" s="25"/>
      <c r="AE44" s="25">
        <v>1</v>
      </c>
      <c r="AF44" s="25">
        <v>0</v>
      </c>
      <c r="AG44" s="25">
        <v>1</v>
      </c>
      <c r="AH44" s="25">
        <v>0</v>
      </c>
      <c r="AI44" s="25">
        <v>0</v>
      </c>
      <c r="AJ44" s="25">
        <v>1</v>
      </c>
      <c r="AK44" s="25">
        <v>2</v>
      </c>
      <c r="AL44" s="25">
        <v>3</v>
      </c>
      <c r="AM44" s="26">
        <f>AL44/H44</f>
        <v>0.6</v>
      </c>
      <c r="AN44" s="26">
        <f>AK44/H44</f>
        <v>0.4</v>
      </c>
      <c r="AO44" s="25">
        <v>0</v>
      </c>
      <c r="AP44" s="25">
        <v>1</v>
      </c>
      <c r="AQ44" t="s" s="9">
        <v>675</v>
      </c>
      <c r="AR44" t="s" s="9">
        <v>698</v>
      </c>
      <c r="AS44" s="46"/>
      <c r="AT44" t="s" s="9">
        <v>699</v>
      </c>
      <c r="AU44" s="28">
        <v>0</v>
      </c>
      <c r="AV44" s="25">
        <v>0</v>
      </c>
      <c r="AW44" s="25"/>
      <c r="AX44" t="s" s="15">
        <v>700</v>
      </c>
      <c r="AY44" t="s" s="15">
        <v>701</v>
      </c>
      <c r="AZ44" t="s" s="9">
        <v>702</v>
      </c>
      <c r="BA44" t="s" s="9">
        <v>703</v>
      </c>
      <c r="BB44" t="s" s="9">
        <v>704</v>
      </c>
      <c r="BC44" t="s" s="9">
        <v>1708</v>
      </c>
      <c r="BD44" s="46"/>
      <c r="BE44" s="46"/>
      <c r="BF44" s="46"/>
      <c r="BG44" s="46"/>
      <c r="BH44" s="46"/>
      <c r="BI44" s="46"/>
      <c r="BJ44" s="46"/>
      <c r="BK44" s="46"/>
      <c r="BL44" s="46"/>
      <c r="BM44" s="46"/>
      <c r="BN44" s="46"/>
      <c r="BO44" s="46"/>
    </row>
    <row r="45" ht="14" customHeight="1">
      <c r="A45" s="18">
        <v>2006</v>
      </c>
      <c r="B45" s="18">
        <v>10</v>
      </c>
      <c r="C45" s="18">
        <v>2</v>
      </c>
      <c r="D45" t="s" s="9">
        <v>131</v>
      </c>
      <c r="E45" t="s" s="9">
        <v>705</v>
      </c>
      <c r="F45" t="s" s="9">
        <v>706</v>
      </c>
      <c r="G45" s="25">
        <v>33</v>
      </c>
      <c r="H45" s="25">
        <v>5</v>
      </c>
      <c r="I45" s="25">
        <v>5</v>
      </c>
      <c r="J45" s="25">
        <f>IF($I45&gt;5,1,0)</f>
        <v>0</v>
      </c>
      <c r="K45" s="25">
        <f>J45*V45</f>
        <v>0</v>
      </c>
      <c r="L45" s="25">
        <v>5</v>
      </c>
      <c r="M45" s="25">
        <v>1</v>
      </c>
      <c r="N45" s="25">
        <v>0</v>
      </c>
      <c r="O45" s="25">
        <v>0</v>
      </c>
      <c r="P45" s="25">
        <v>1</v>
      </c>
      <c r="Q45" t="s" s="29">
        <v>406</v>
      </c>
      <c r="R45" t="s" s="29">
        <v>406</v>
      </c>
      <c r="S45" t="s" s="9">
        <v>707</v>
      </c>
      <c r="T45" s="25">
        <v>5</v>
      </c>
      <c r="U45" s="25">
        <v>1</v>
      </c>
      <c r="V45" s="25">
        <v>1</v>
      </c>
      <c r="W45" s="25"/>
      <c r="X45" s="47">
        <f>T45</f>
        <v>5</v>
      </c>
      <c r="Y45" s="47">
        <f>W45*I45</f>
        <v>0</v>
      </c>
      <c r="Z45" s="47">
        <f>IF(I45&gt;5,1,0)*W45</f>
        <v>0</v>
      </c>
      <c r="AA45" s="47">
        <f>IF(I45&gt;5,I45,0)</f>
        <v>0</v>
      </c>
      <c r="AB45" s="47">
        <f>Z45*I45</f>
        <v>0</v>
      </c>
      <c r="AC45" s="25">
        <f>V45*I45</f>
        <v>5</v>
      </c>
      <c r="AD45" s="25"/>
      <c r="AE45" s="25">
        <v>1</v>
      </c>
      <c r="AF45" s="25">
        <v>0</v>
      </c>
      <c r="AG45" s="25">
        <v>0</v>
      </c>
      <c r="AH45" s="25">
        <v>1</v>
      </c>
      <c r="AI45" s="25">
        <v>0</v>
      </c>
      <c r="AJ45" s="25">
        <v>1</v>
      </c>
      <c r="AK45" s="25">
        <v>0</v>
      </c>
      <c r="AL45" s="25">
        <v>5</v>
      </c>
      <c r="AM45" s="26">
        <f>AL45/H45</f>
        <v>1</v>
      </c>
      <c r="AN45" s="26">
        <f>AK45/H45</f>
        <v>0</v>
      </c>
      <c r="AO45" s="25">
        <v>1</v>
      </c>
      <c r="AP45" s="25">
        <v>0</v>
      </c>
      <c r="AQ45" t="s" s="9">
        <v>708</v>
      </c>
      <c r="AR45" t="s" s="9">
        <v>709</v>
      </c>
      <c r="AS45" s="46"/>
      <c r="AT45" t="s" s="15">
        <v>710</v>
      </c>
      <c r="AU45" s="18">
        <v>0</v>
      </c>
      <c r="AV45" s="25">
        <v>1</v>
      </c>
      <c r="AW45" s="25"/>
      <c r="AX45" t="s" s="15">
        <v>711</v>
      </c>
      <c r="AY45" t="s" s="15">
        <v>712</v>
      </c>
      <c r="AZ45" t="s" s="9">
        <v>713</v>
      </c>
      <c r="BA45" t="s" s="9">
        <v>714</v>
      </c>
      <c r="BB45" t="s" s="9">
        <v>715</v>
      </c>
      <c r="BC45" t="s" s="9">
        <v>1709</v>
      </c>
      <c r="BD45" t="s" s="9">
        <v>1710</v>
      </c>
      <c r="BE45" s="46"/>
      <c r="BF45" s="46"/>
      <c r="BG45" s="46"/>
      <c r="BH45" s="46"/>
      <c r="BI45" s="46"/>
      <c r="BJ45" s="46"/>
      <c r="BK45" s="46"/>
      <c r="BL45" s="46"/>
      <c r="BM45" s="46"/>
      <c r="BN45" s="46"/>
      <c r="BO45" s="46"/>
    </row>
    <row r="46" ht="14" customHeight="1">
      <c r="A46" s="18">
        <v>2006</v>
      </c>
      <c r="B46" s="18">
        <v>3</v>
      </c>
      <c r="C46" s="18">
        <v>24</v>
      </c>
      <c r="D46" t="s" s="9">
        <v>33</v>
      </c>
      <c r="E46" t="s" s="9">
        <v>716</v>
      </c>
      <c r="F46" t="s" s="9">
        <v>717</v>
      </c>
      <c r="G46" s="25">
        <v>28</v>
      </c>
      <c r="H46" s="25">
        <v>6</v>
      </c>
      <c r="I46" s="25">
        <v>6</v>
      </c>
      <c r="J46" s="25">
        <f>IF($I46&gt;5,1,0)</f>
        <v>1</v>
      </c>
      <c r="K46" s="25">
        <f>J46*V46</f>
        <v>0</v>
      </c>
      <c r="L46" s="25">
        <v>3</v>
      </c>
      <c r="M46" s="25">
        <v>1</v>
      </c>
      <c r="N46" s="25">
        <v>0</v>
      </c>
      <c r="O46" s="25">
        <v>0</v>
      </c>
      <c r="P46" s="25">
        <v>1</v>
      </c>
      <c r="Q46" t="s" s="29">
        <v>406</v>
      </c>
      <c r="R46" t="s" s="29">
        <v>406</v>
      </c>
      <c r="S46" t="s" s="9">
        <v>718</v>
      </c>
      <c r="T46" s="25">
        <v>6</v>
      </c>
      <c r="U46" s="25">
        <v>1</v>
      </c>
      <c r="V46" s="25">
        <v>0</v>
      </c>
      <c r="W46" s="25"/>
      <c r="X46" s="47">
        <f>T46</f>
        <v>6</v>
      </c>
      <c r="Y46" s="47">
        <f>W46*I46</f>
        <v>0</v>
      </c>
      <c r="Z46" s="47">
        <f>IF(I46&gt;5,1,0)*W46</f>
        <v>0</v>
      </c>
      <c r="AA46" s="47">
        <f>IF(I46&gt;5,I46,0)</f>
        <v>6</v>
      </c>
      <c r="AB46" s="47">
        <f>Z46*I46</f>
        <v>0</v>
      </c>
      <c r="AC46" s="25"/>
      <c r="AD46" s="25"/>
      <c r="AE46" s="25">
        <v>1</v>
      </c>
      <c r="AF46" s="25">
        <v>0</v>
      </c>
      <c r="AG46" s="25">
        <v>1</v>
      </c>
      <c r="AH46" s="25">
        <v>0</v>
      </c>
      <c r="AI46" s="25">
        <v>0</v>
      </c>
      <c r="AJ46" s="25">
        <v>0</v>
      </c>
      <c r="AK46" s="25">
        <v>4</v>
      </c>
      <c r="AL46" s="25">
        <v>2</v>
      </c>
      <c r="AM46" s="26">
        <f>AL46/H46</f>
        <v>0.3333333333333333</v>
      </c>
      <c r="AN46" s="26">
        <f>AK46/H46</f>
        <v>0.6666666666666666</v>
      </c>
      <c r="AO46" s="25">
        <v>1</v>
      </c>
      <c r="AP46" s="25">
        <v>0</v>
      </c>
      <c r="AQ46" t="s" s="9">
        <v>719</v>
      </c>
      <c r="AR46" t="s" s="9">
        <v>720</v>
      </c>
      <c r="AS46" s="46"/>
      <c r="AT46" t="s" s="9">
        <v>721</v>
      </c>
      <c r="AU46" s="28">
        <v>0</v>
      </c>
      <c r="AV46" s="25">
        <v>0</v>
      </c>
      <c r="AW46" s="25"/>
      <c r="AX46" t="s" s="15">
        <v>102</v>
      </c>
      <c r="AY46" t="s" s="15">
        <v>722</v>
      </c>
      <c r="AZ46" t="s" s="9">
        <v>723</v>
      </c>
      <c r="BA46" t="s" s="9">
        <v>724</v>
      </c>
      <c r="BB46" t="s" s="9">
        <v>725</v>
      </c>
      <c r="BC46" s="46"/>
      <c r="BD46" s="46"/>
      <c r="BE46" s="46"/>
      <c r="BF46" s="46"/>
      <c r="BG46" s="46"/>
      <c r="BH46" s="46"/>
      <c r="BI46" s="46"/>
      <c r="BJ46" s="46"/>
      <c r="BK46" s="46"/>
      <c r="BL46" s="46"/>
      <c r="BM46" s="46"/>
      <c r="BN46" s="46"/>
      <c r="BO46" s="46"/>
    </row>
    <row r="47" ht="14" customHeight="1">
      <c r="A47" s="18">
        <v>2006</v>
      </c>
      <c r="B47" s="18">
        <v>1</v>
      </c>
      <c r="C47" s="18">
        <v>30</v>
      </c>
      <c r="D47" t="s" s="9">
        <v>20</v>
      </c>
      <c r="E47" t="s" s="9">
        <v>726</v>
      </c>
      <c r="F47" t="s" s="9">
        <v>727</v>
      </c>
      <c r="G47" s="25">
        <v>44</v>
      </c>
      <c r="H47" s="25">
        <v>7</v>
      </c>
      <c r="I47" s="25">
        <v>7</v>
      </c>
      <c r="J47" s="25">
        <f>IF($I47&gt;5,1,0)</f>
        <v>1</v>
      </c>
      <c r="K47" s="25">
        <f>J47*V47</f>
        <v>0</v>
      </c>
      <c r="L47" s="25">
        <v>0</v>
      </c>
      <c r="M47" s="25">
        <v>1</v>
      </c>
      <c r="N47" s="25">
        <v>0</v>
      </c>
      <c r="O47" s="25">
        <v>0</v>
      </c>
      <c r="P47" s="25">
        <v>0</v>
      </c>
      <c r="Q47" s="25">
        <v>1</v>
      </c>
      <c r="R47" s="25">
        <v>1</v>
      </c>
      <c r="S47" t="s" s="9">
        <v>728</v>
      </c>
      <c r="T47" s="25">
        <v>7</v>
      </c>
      <c r="U47" s="25">
        <v>1</v>
      </c>
      <c r="V47" s="25">
        <v>0</v>
      </c>
      <c r="W47" s="25"/>
      <c r="X47" s="47">
        <f>T47</f>
        <v>7</v>
      </c>
      <c r="Y47" s="47">
        <f>W47*I47</f>
        <v>0</v>
      </c>
      <c r="Z47" s="47">
        <f>IF(I47&gt;5,1,0)*W47</f>
        <v>0</v>
      </c>
      <c r="AA47" s="47">
        <f>IF(I47&gt;5,I47,0)</f>
        <v>7</v>
      </c>
      <c r="AB47" s="47">
        <f>Z47*I47</f>
        <v>0</v>
      </c>
      <c r="AC47" s="25"/>
      <c r="AD47" s="25"/>
      <c r="AE47" s="25">
        <v>0</v>
      </c>
      <c r="AF47" s="25">
        <v>0</v>
      </c>
      <c r="AG47" s="25">
        <v>0</v>
      </c>
      <c r="AH47" s="25">
        <v>0</v>
      </c>
      <c r="AI47" s="25">
        <v>0</v>
      </c>
      <c r="AJ47" s="25">
        <v>1</v>
      </c>
      <c r="AK47" s="25">
        <v>1</v>
      </c>
      <c r="AL47" s="25">
        <v>6</v>
      </c>
      <c r="AM47" s="26">
        <f>AL47/H47</f>
        <v>0.8571428571428571</v>
      </c>
      <c r="AN47" s="26">
        <f>AK47/H47</f>
        <v>0.1428571428571428</v>
      </c>
      <c r="AO47" s="25">
        <v>1</v>
      </c>
      <c r="AP47" s="25">
        <v>0</v>
      </c>
      <c r="AQ47" t="s" s="9">
        <v>729</v>
      </c>
      <c r="AR47" t="s" s="9">
        <v>730</v>
      </c>
      <c r="AS47" s="46"/>
      <c r="AT47" t="s" s="9">
        <v>731</v>
      </c>
      <c r="AU47" s="28">
        <v>1</v>
      </c>
      <c r="AV47" s="25">
        <v>0</v>
      </c>
      <c r="AW47" s="25"/>
      <c r="AX47" t="s" s="15">
        <v>111</v>
      </c>
      <c r="AY47" t="s" s="15">
        <v>732</v>
      </c>
      <c r="AZ47" t="s" s="9">
        <v>733</v>
      </c>
      <c r="BA47" t="s" s="9">
        <v>734</v>
      </c>
      <c r="BB47" t="s" s="9">
        <v>735</v>
      </c>
      <c r="BC47" s="46"/>
      <c r="BD47" s="46"/>
      <c r="BE47" s="46"/>
      <c r="BF47" s="46"/>
      <c r="BG47" s="46"/>
      <c r="BH47" s="46"/>
      <c r="BI47" s="46"/>
      <c r="BJ47" s="46"/>
      <c r="BK47" s="46"/>
      <c r="BL47" s="46"/>
      <c r="BM47" s="46"/>
      <c r="BN47" s="46"/>
      <c r="BO47" s="46"/>
    </row>
    <row r="48" ht="12" customHeight="1">
      <c r="A48" s="18">
        <v>2005</v>
      </c>
      <c r="B48" s="18">
        <v>3</v>
      </c>
      <c r="C48" s="18">
        <v>21</v>
      </c>
      <c r="D48" t="s" s="9">
        <v>569</v>
      </c>
      <c r="E48" t="s" s="9">
        <v>165</v>
      </c>
      <c r="F48" t="s" s="9">
        <v>167</v>
      </c>
      <c r="G48" s="25">
        <v>16</v>
      </c>
      <c r="H48" s="25">
        <v>9</v>
      </c>
      <c r="I48" s="25">
        <v>7</v>
      </c>
      <c r="J48" s="25">
        <f>IF($I48&gt;5,1,0)</f>
        <v>1</v>
      </c>
      <c r="K48" s="25">
        <f>J48*V48</f>
        <v>0</v>
      </c>
      <c r="L48" s="25">
        <v>5</v>
      </c>
      <c r="M48" s="25">
        <v>1</v>
      </c>
      <c r="N48" s="25">
        <v>0</v>
      </c>
      <c r="O48" s="25">
        <v>0</v>
      </c>
      <c r="P48" s="25">
        <v>1</v>
      </c>
      <c r="Q48" t="s" s="29">
        <v>406</v>
      </c>
      <c r="R48" t="s" s="29">
        <v>406</v>
      </c>
      <c r="S48" t="s" s="9">
        <v>407</v>
      </c>
      <c r="T48" s="25">
        <v>9</v>
      </c>
      <c r="U48" s="25">
        <v>1</v>
      </c>
      <c r="V48" s="25">
        <v>0</v>
      </c>
      <c r="W48" s="25"/>
      <c r="X48" s="47">
        <f>T48</f>
        <v>9</v>
      </c>
      <c r="Y48" s="47">
        <f>W48*I48</f>
        <v>0</v>
      </c>
      <c r="Z48" s="47">
        <f>IF(I48&gt;5,1,0)*W48</f>
        <v>0</v>
      </c>
      <c r="AA48" s="47">
        <f>IF(I48&gt;5,I48,0)</f>
        <v>7</v>
      </c>
      <c r="AB48" s="47">
        <f>Z48*I48</f>
        <v>0</v>
      </c>
      <c r="AC48" s="25"/>
      <c r="AD48" s="25"/>
      <c r="AE48" s="25">
        <v>1</v>
      </c>
      <c r="AF48" s="25">
        <v>0</v>
      </c>
      <c r="AG48" s="25">
        <v>1</v>
      </c>
      <c r="AH48" s="25">
        <v>0</v>
      </c>
      <c r="AI48" s="25">
        <v>0</v>
      </c>
      <c r="AJ48" s="25">
        <v>1</v>
      </c>
      <c r="AK48" s="25">
        <v>4</v>
      </c>
      <c r="AL48" s="25">
        <v>5</v>
      </c>
      <c r="AM48" s="26">
        <f>AL48/H48</f>
        <v>0.5555555555555556</v>
      </c>
      <c r="AN48" s="26">
        <f>AK48/H48</f>
        <v>0.4444444444444444</v>
      </c>
      <c r="AO48" s="25">
        <v>1</v>
      </c>
      <c r="AP48" s="25">
        <v>0</v>
      </c>
      <c r="AQ48" t="s" s="9">
        <v>736</v>
      </c>
      <c r="AR48" t="s" s="9">
        <v>737</v>
      </c>
      <c r="AS48" s="46"/>
      <c r="AT48" t="s" s="9">
        <v>738</v>
      </c>
      <c r="AU48" s="28">
        <v>1</v>
      </c>
      <c r="AV48" s="25">
        <v>0</v>
      </c>
      <c r="AW48" s="25"/>
      <c r="AX48" t="s" s="15">
        <v>168</v>
      </c>
      <c r="AY48" t="s" s="15">
        <v>169</v>
      </c>
      <c r="AZ48" t="s" s="9">
        <v>170</v>
      </c>
      <c r="BA48" t="s" s="9">
        <v>739</v>
      </c>
      <c r="BB48" s="46"/>
      <c r="BC48" s="46"/>
      <c r="BD48" s="46"/>
      <c r="BE48" s="46"/>
      <c r="BF48" s="46"/>
      <c r="BG48" s="46"/>
      <c r="BH48" s="46"/>
      <c r="BI48" s="46"/>
      <c r="BJ48" s="46"/>
      <c r="BK48" s="46"/>
      <c r="BL48" s="46"/>
      <c r="BM48" s="46"/>
      <c r="BN48" s="46"/>
      <c r="BO48" s="46"/>
    </row>
    <row r="49" ht="12" customHeight="1">
      <c r="A49" s="18">
        <v>2005</v>
      </c>
      <c r="B49" s="18">
        <v>3</v>
      </c>
      <c r="C49" s="18">
        <v>12</v>
      </c>
      <c r="D49" t="s" s="9">
        <v>156</v>
      </c>
      <c r="E49" t="s" s="9">
        <v>161</v>
      </c>
      <c r="F49" t="s" s="9">
        <v>162</v>
      </c>
      <c r="G49" s="25">
        <v>45</v>
      </c>
      <c r="H49" s="25">
        <v>7</v>
      </c>
      <c r="I49" s="25">
        <v>7</v>
      </c>
      <c r="J49" s="25">
        <f>IF($I49&gt;5,1,0)</f>
        <v>1</v>
      </c>
      <c r="K49" s="25">
        <f>J49*V49</f>
        <v>0</v>
      </c>
      <c r="L49" s="25">
        <v>4</v>
      </c>
      <c r="M49" s="25">
        <v>1</v>
      </c>
      <c r="N49" s="25">
        <v>0</v>
      </c>
      <c r="O49" s="25">
        <v>0</v>
      </c>
      <c r="P49" s="25">
        <v>0</v>
      </c>
      <c r="Q49" s="25">
        <v>1</v>
      </c>
      <c r="R49" s="25">
        <v>0</v>
      </c>
      <c r="S49" t="s" s="9">
        <v>740</v>
      </c>
      <c r="T49" s="25">
        <v>7</v>
      </c>
      <c r="U49" s="25">
        <v>1</v>
      </c>
      <c r="V49" s="25">
        <v>0</v>
      </c>
      <c r="W49" s="25"/>
      <c r="X49" s="47">
        <f>T49</f>
        <v>7</v>
      </c>
      <c r="Y49" s="47">
        <f>W49*I49</f>
        <v>0</v>
      </c>
      <c r="Z49" s="47">
        <f>IF(I49&gt;5,1,0)*W49</f>
        <v>0</v>
      </c>
      <c r="AA49" s="47">
        <f>IF(I49&gt;5,I49,0)</f>
        <v>7</v>
      </c>
      <c r="AB49" s="47">
        <f>Z49*I49</f>
        <v>0</v>
      </c>
      <c r="AC49" s="25"/>
      <c r="AD49" s="25"/>
      <c r="AE49" s="25">
        <v>0</v>
      </c>
      <c r="AF49" s="25">
        <v>0</v>
      </c>
      <c r="AG49" s="25">
        <v>0</v>
      </c>
      <c r="AH49" s="25">
        <v>0</v>
      </c>
      <c r="AI49" s="25">
        <v>0</v>
      </c>
      <c r="AJ49" s="25">
        <v>1</v>
      </c>
      <c r="AK49" s="25">
        <v>6</v>
      </c>
      <c r="AL49" s="25">
        <v>1</v>
      </c>
      <c r="AM49" s="26">
        <f>AL49/H49</f>
        <v>0.1428571428571428</v>
      </c>
      <c r="AN49" s="26">
        <f>AK49/H49</f>
        <v>0.8571428571428571</v>
      </c>
      <c r="AO49" s="25">
        <v>1</v>
      </c>
      <c r="AP49" s="25">
        <v>0</v>
      </c>
      <c r="AQ49" t="s" s="9">
        <v>741</v>
      </c>
      <c r="AR49" t="s" s="9">
        <v>742</v>
      </c>
      <c r="AS49" s="46"/>
      <c r="AT49" t="s" s="9">
        <v>743</v>
      </c>
      <c r="AU49" s="28">
        <v>0</v>
      </c>
      <c r="AV49" s="25">
        <v>0</v>
      </c>
      <c r="AW49" s="25"/>
      <c r="AX49" t="s" s="15">
        <v>111</v>
      </c>
      <c r="AY49" t="s" s="15">
        <v>163</v>
      </c>
      <c r="AZ49" t="s" s="9">
        <v>164</v>
      </c>
      <c r="BA49" t="s" s="9">
        <v>744</v>
      </c>
      <c r="BB49" t="s" s="9">
        <v>745</v>
      </c>
      <c r="BC49" s="46"/>
      <c r="BD49" s="46"/>
      <c r="BE49" s="46"/>
      <c r="BF49" s="46"/>
      <c r="BG49" s="46"/>
      <c r="BH49" s="46"/>
      <c r="BI49" s="46"/>
      <c r="BJ49" s="46"/>
      <c r="BK49" s="46"/>
      <c r="BL49" s="46"/>
      <c r="BM49" s="46"/>
      <c r="BN49" s="46"/>
      <c r="BO49" s="46"/>
    </row>
    <row r="50" ht="12" customHeight="1">
      <c r="A50" s="18">
        <v>2004</v>
      </c>
      <c r="B50" s="18">
        <v>12</v>
      </c>
      <c r="C50" s="18">
        <v>8</v>
      </c>
      <c r="D50" t="s" s="9">
        <v>746</v>
      </c>
      <c r="E50" t="s" s="9">
        <v>747</v>
      </c>
      <c r="F50" t="s" s="9">
        <v>748</v>
      </c>
      <c r="G50" s="25">
        <v>25</v>
      </c>
      <c r="H50" s="25">
        <v>4</v>
      </c>
      <c r="I50" s="25">
        <v>4</v>
      </c>
      <c r="J50" s="25">
        <f>IF($I50&gt;5,1,0)</f>
        <v>0</v>
      </c>
      <c r="K50" s="25">
        <f>J50*V50</f>
        <v>0</v>
      </c>
      <c r="L50" s="25">
        <v>3</v>
      </c>
      <c r="M50" s="25">
        <v>0</v>
      </c>
      <c r="N50" s="25">
        <v>1</v>
      </c>
      <c r="O50" s="25">
        <v>0</v>
      </c>
      <c r="P50" s="25">
        <v>0</v>
      </c>
      <c r="Q50" t="s" s="29">
        <v>406</v>
      </c>
      <c r="R50" t="s" s="29">
        <v>406</v>
      </c>
      <c r="S50" t="s" s="9">
        <v>749</v>
      </c>
      <c r="T50" s="25">
        <v>4</v>
      </c>
      <c r="U50" s="25">
        <v>1</v>
      </c>
      <c r="V50" s="25">
        <v>0</v>
      </c>
      <c r="W50" s="25"/>
      <c r="X50" s="47">
        <f>T50</f>
        <v>4</v>
      </c>
      <c r="Y50" s="47">
        <f>W50*I50</f>
        <v>0</v>
      </c>
      <c r="Z50" s="47">
        <f>IF(I50&gt;5,1,0)*W50</f>
        <v>0</v>
      </c>
      <c r="AA50" s="47">
        <f>IF(I50&gt;5,I50,0)</f>
        <v>0</v>
      </c>
      <c r="AB50" s="47">
        <f>Z50*I50</f>
        <v>0</v>
      </c>
      <c r="AC50" s="25"/>
      <c r="AD50" s="25"/>
      <c r="AE50" s="25">
        <v>0</v>
      </c>
      <c r="AF50" s="25">
        <v>0</v>
      </c>
      <c r="AG50" s="25">
        <v>0</v>
      </c>
      <c r="AH50" s="25">
        <v>0</v>
      </c>
      <c r="AI50" s="25">
        <v>0</v>
      </c>
      <c r="AJ50" s="25">
        <v>1</v>
      </c>
      <c r="AK50" s="25">
        <v>4</v>
      </c>
      <c r="AL50" s="25">
        <v>0</v>
      </c>
      <c r="AM50" s="26">
        <f>AL50/H50</f>
        <v>0</v>
      </c>
      <c r="AN50" s="26">
        <f>AK50/H50</f>
        <v>1</v>
      </c>
      <c r="AO50" s="25">
        <v>0</v>
      </c>
      <c r="AP50" s="25">
        <v>1</v>
      </c>
      <c r="AQ50" t="s" s="9">
        <v>750</v>
      </c>
      <c r="AR50" t="s" s="9">
        <v>751</v>
      </c>
      <c r="AS50" t="s" s="9">
        <v>752</v>
      </c>
      <c r="AT50" t="s" s="9">
        <v>753</v>
      </c>
      <c r="AU50" s="28">
        <v>1</v>
      </c>
      <c r="AV50" s="25">
        <v>0</v>
      </c>
      <c r="AW50" s="25"/>
      <c r="AX50" t="s" s="15">
        <v>108</v>
      </c>
      <c r="AY50" t="s" s="15">
        <v>754</v>
      </c>
      <c r="AZ50" t="s" s="9">
        <v>755</v>
      </c>
      <c r="BA50" t="s" s="9">
        <v>756</v>
      </c>
      <c r="BB50" t="s" s="9">
        <v>757</v>
      </c>
      <c r="BC50" s="46"/>
      <c r="BD50" s="46"/>
      <c r="BE50" s="46"/>
      <c r="BF50" s="46"/>
      <c r="BG50" s="46"/>
      <c r="BH50" s="46"/>
      <c r="BI50" s="46"/>
      <c r="BJ50" s="46"/>
      <c r="BK50" s="46"/>
      <c r="BL50" s="46"/>
      <c r="BM50" s="46"/>
      <c r="BN50" s="46"/>
      <c r="BO50" s="46"/>
    </row>
    <row r="51" ht="12" customHeight="1">
      <c r="A51" s="18">
        <v>2004</v>
      </c>
      <c r="B51" s="18">
        <v>11</v>
      </c>
      <c r="C51" s="18">
        <v>21</v>
      </c>
      <c r="D51" t="s" s="9">
        <v>156</v>
      </c>
      <c r="E51" t="s" s="9">
        <v>155</v>
      </c>
      <c r="F51" t="s" s="9">
        <v>157</v>
      </c>
      <c r="G51" s="25">
        <v>36</v>
      </c>
      <c r="H51" s="25">
        <v>6</v>
      </c>
      <c r="I51" s="25">
        <v>6</v>
      </c>
      <c r="J51" s="25">
        <f>IF($I51&gt;5,1,0)</f>
        <v>1</v>
      </c>
      <c r="K51" s="25">
        <f>J51*V51</f>
        <v>1</v>
      </c>
      <c r="L51" s="25">
        <v>2</v>
      </c>
      <c r="M51" s="25">
        <v>0</v>
      </c>
      <c r="N51" s="25">
        <v>0</v>
      </c>
      <c r="O51" s="25">
        <v>0</v>
      </c>
      <c r="P51" s="25">
        <v>0</v>
      </c>
      <c r="Q51" s="25">
        <v>1</v>
      </c>
      <c r="R51" s="25">
        <v>1</v>
      </c>
      <c r="S51" t="s" s="9">
        <v>758</v>
      </c>
      <c r="T51" s="25">
        <v>6</v>
      </c>
      <c r="U51" s="25">
        <v>0</v>
      </c>
      <c r="V51" s="25">
        <v>1</v>
      </c>
      <c r="W51" s="25">
        <v>1</v>
      </c>
      <c r="X51" s="47">
        <f>T51</f>
        <v>6</v>
      </c>
      <c r="Y51" s="47">
        <f>W51*I51</f>
        <v>6</v>
      </c>
      <c r="Z51" s="47">
        <f>IF(I51&gt;5,1,0)*W51</f>
        <v>1</v>
      </c>
      <c r="AA51" s="47">
        <f>IF(I51&gt;5,I51,0)</f>
        <v>6</v>
      </c>
      <c r="AB51" s="47">
        <f>Z51*I51</f>
        <v>6</v>
      </c>
      <c r="AC51" s="25">
        <f>V51*I51</f>
        <v>6</v>
      </c>
      <c r="AD51" s="25">
        <f>IF($I51&gt;5,1,0)</f>
        <v>1</v>
      </c>
      <c r="AE51" s="25">
        <v>0</v>
      </c>
      <c r="AF51" s="25">
        <v>0</v>
      </c>
      <c r="AG51" s="25">
        <v>0</v>
      </c>
      <c r="AH51" s="25">
        <v>0</v>
      </c>
      <c r="AI51" s="25">
        <v>0</v>
      </c>
      <c r="AJ51" s="25">
        <v>0</v>
      </c>
      <c r="AK51" s="25">
        <v>5</v>
      </c>
      <c r="AL51" s="25">
        <v>1</v>
      </c>
      <c r="AM51" s="26">
        <f>AL51/H51</f>
        <v>0.1666666666666667</v>
      </c>
      <c r="AN51" s="26">
        <f>AK51/H51</f>
        <v>0.8333333333333334</v>
      </c>
      <c r="AO51" s="25">
        <v>0</v>
      </c>
      <c r="AP51" s="25">
        <v>0</v>
      </c>
      <c r="AQ51" t="s" s="9">
        <v>759</v>
      </c>
      <c r="AR51" t="s" s="9">
        <v>760</v>
      </c>
      <c r="AS51" t="s" s="9">
        <v>761</v>
      </c>
      <c r="AT51" t="s" s="9">
        <v>762</v>
      </c>
      <c r="AU51" s="28">
        <v>0</v>
      </c>
      <c r="AV51" s="25">
        <v>1</v>
      </c>
      <c r="AW51" s="25">
        <v>1</v>
      </c>
      <c r="AX51" t="s" s="15">
        <v>158</v>
      </c>
      <c r="AY51" t="s" s="15">
        <v>159</v>
      </c>
      <c r="AZ51" t="s" s="9">
        <v>160</v>
      </c>
      <c r="BA51" t="s" s="9">
        <v>763</v>
      </c>
      <c r="BB51" s="46"/>
      <c r="BC51" s="46"/>
      <c r="BD51" s="46"/>
      <c r="BE51" s="46"/>
      <c r="BF51" s="46"/>
      <c r="BG51" s="46"/>
      <c r="BH51" s="46"/>
      <c r="BI51" s="46"/>
      <c r="BJ51" s="46"/>
      <c r="BK51" s="46"/>
      <c r="BL51" s="46"/>
      <c r="BM51" s="46"/>
      <c r="BN51" s="46"/>
      <c r="BO51" s="46"/>
    </row>
    <row r="52" ht="12" customHeight="1">
      <c r="A52" s="136">
        <v>2004</v>
      </c>
      <c r="B52" s="136">
        <v>6</v>
      </c>
      <c r="C52" s="136">
        <v>4</v>
      </c>
      <c r="D52" t="s" s="11">
        <v>514</v>
      </c>
      <c r="E52" t="s" s="11">
        <v>183</v>
      </c>
      <c r="F52" t="s" s="11">
        <v>764</v>
      </c>
      <c r="G52" s="47">
        <v>21</v>
      </c>
      <c r="H52" s="47">
        <v>5</v>
      </c>
      <c r="I52" s="47">
        <v>5</v>
      </c>
      <c r="J52" s="47">
        <f>IF($I52&gt;5,1,0)</f>
        <v>0</v>
      </c>
      <c r="K52" s="47">
        <f>J52*V52</f>
        <v>0</v>
      </c>
      <c r="L52" s="47">
        <v>2</v>
      </c>
      <c r="M52" s="47">
        <v>1</v>
      </c>
      <c r="N52" s="47">
        <v>0</v>
      </c>
      <c r="O52" s="47">
        <v>0</v>
      </c>
      <c r="P52" s="47">
        <v>1</v>
      </c>
      <c r="Q52" t="s" s="137">
        <v>406</v>
      </c>
      <c r="R52" t="s" s="137">
        <v>406</v>
      </c>
      <c r="S52" t="s" s="11">
        <v>407</v>
      </c>
      <c r="T52" s="47">
        <v>5</v>
      </c>
      <c r="U52" s="47">
        <v>1</v>
      </c>
      <c r="V52" s="47">
        <v>0</v>
      </c>
      <c r="W52" s="47"/>
      <c r="X52" s="47">
        <f>T52</f>
        <v>5</v>
      </c>
      <c r="Y52" s="47">
        <f>W52*I52</f>
        <v>0</v>
      </c>
      <c r="Z52" s="47">
        <f>IF(I52&gt;5,1,0)*W52</f>
        <v>0</v>
      </c>
      <c r="AA52" s="47">
        <f>IF(I52&gt;5,I52,0)</f>
        <v>0</v>
      </c>
      <c r="AB52" s="47">
        <f>Z52*I52</f>
        <v>0</v>
      </c>
      <c r="AC52" s="47"/>
      <c r="AD52" s="47"/>
      <c r="AE52" s="47">
        <v>0</v>
      </c>
      <c r="AF52" s="47">
        <v>0</v>
      </c>
      <c r="AG52" s="47">
        <v>0</v>
      </c>
      <c r="AH52" s="47">
        <v>0</v>
      </c>
      <c r="AI52" s="47">
        <v>0</v>
      </c>
      <c r="AJ52" s="47">
        <v>0</v>
      </c>
      <c r="AK52" s="47">
        <v>5</v>
      </c>
      <c r="AL52" s="47">
        <v>0</v>
      </c>
      <c r="AM52" s="139">
        <f>AL52/H52</f>
        <v>0</v>
      </c>
      <c r="AN52" s="139">
        <f>AK52/H52</f>
        <v>1</v>
      </c>
      <c r="AO52" s="47">
        <v>1</v>
      </c>
      <c r="AP52" s="47">
        <v>0</v>
      </c>
      <c r="AQ52" t="s" s="11">
        <v>729</v>
      </c>
      <c r="AR52" t="s" s="11">
        <v>765</v>
      </c>
      <c r="AS52" s="46"/>
      <c r="AT52" t="s" s="11">
        <v>521</v>
      </c>
      <c r="AU52" s="140">
        <v>0</v>
      </c>
      <c r="AV52" s="47">
        <v>0</v>
      </c>
      <c r="AW52" s="47"/>
      <c r="AX52" t="s" s="11">
        <v>111</v>
      </c>
      <c r="AY52" t="s" s="10">
        <v>205</v>
      </c>
      <c r="AZ52" t="s" s="11">
        <v>766</v>
      </c>
      <c r="BA52" t="s" s="11">
        <v>767</v>
      </c>
      <c r="BB52" s="46"/>
      <c r="BC52" t="s" s="11">
        <v>1711</v>
      </c>
      <c r="BD52" s="46"/>
      <c r="BE52" s="46"/>
      <c r="BF52" s="46"/>
      <c r="BG52" s="46"/>
      <c r="BH52" s="46"/>
      <c r="BI52" s="46"/>
      <c r="BJ52" s="46"/>
      <c r="BK52" s="46"/>
      <c r="BL52" s="46"/>
      <c r="BM52" s="46"/>
      <c r="BN52" s="46"/>
      <c r="BO52" s="46"/>
    </row>
    <row r="53" ht="12" customHeight="1">
      <c r="A53" s="136">
        <v>2003</v>
      </c>
      <c r="B53" s="136">
        <v>8</v>
      </c>
      <c r="C53" s="136">
        <v>27</v>
      </c>
      <c r="D53" t="s" s="11">
        <v>79</v>
      </c>
      <c r="E53" t="s" s="11">
        <v>147</v>
      </c>
      <c r="F53" t="s" s="11">
        <v>768</v>
      </c>
      <c r="G53" s="47">
        <v>36</v>
      </c>
      <c r="H53" s="47">
        <v>6</v>
      </c>
      <c r="I53" s="47">
        <v>6</v>
      </c>
      <c r="J53" s="47">
        <f>IF($I53&gt;5,1,0)</f>
        <v>1</v>
      </c>
      <c r="K53" s="47">
        <f>J53*V53</f>
        <v>0</v>
      </c>
      <c r="L53" s="47">
        <v>0</v>
      </c>
      <c r="M53" s="47">
        <v>0</v>
      </c>
      <c r="N53" s="47">
        <v>1</v>
      </c>
      <c r="O53" s="47">
        <v>0</v>
      </c>
      <c r="P53" s="47">
        <v>0</v>
      </c>
      <c r="Q53" t="s" s="137">
        <v>406</v>
      </c>
      <c r="R53" t="s" s="137">
        <v>406</v>
      </c>
      <c r="S53" t="s" s="11">
        <v>407</v>
      </c>
      <c r="T53" s="47">
        <v>6</v>
      </c>
      <c r="U53" s="47">
        <v>1</v>
      </c>
      <c r="V53" s="47">
        <v>0</v>
      </c>
      <c r="W53" s="47"/>
      <c r="X53" s="47">
        <f>T53</f>
        <v>6</v>
      </c>
      <c r="Y53" s="47">
        <f>W53*I53</f>
        <v>0</v>
      </c>
      <c r="Z53" s="47">
        <f>IF(I53&gt;5,1,0)*W53</f>
        <v>0</v>
      </c>
      <c r="AA53" s="47">
        <f>IF(I53&gt;5,I53,0)</f>
        <v>6</v>
      </c>
      <c r="AB53" s="47">
        <f>Z53*I53</f>
        <v>0</v>
      </c>
      <c r="AC53" s="47"/>
      <c r="AD53" s="47"/>
      <c r="AE53" s="47">
        <v>0</v>
      </c>
      <c r="AF53" s="47">
        <v>0</v>
      </c>
      <c r="AG53" s="47">
        <v>0</v>
      </c>
      <c r="AH53" s="47">
        <v>0</v>
      </c>
      <c r="AI53" s="47">
        <v>0</v>
      </c>
      <c r="AJ53" s="47">
        <v>0</v>
      </c>
      <c r="AK53" s="47">
        <v>6</v>
      </c>
      <c r="AL53" s="47">
        <v>0</v>
      </c>
      <c r="AM53" s="139">
        <f>AL53/H53</f>
        <v>0</v>
      </c>
      <c r="AN53" s="139">
        <f>AK53/H53</f>
        <v>1</v>
      </c>
      <c r="AO53" s="47">
        <v>0</v>
      </c>
      <c r="AP53" s="47">
        <v>1</v>
      </c>
      <c r="AQ53" t="s" s="11">
        <v>769</v>
      </c>
      <c r="AR53" t="s" s="11">
        <v>770</v>
      </c>
      <c r="AS53" s="46"/>
      <c r="AT53" t="s" s="11">
        <v>521</v>
      </c>
      <c r="AU53" s="140">
        <v>0</v>
      </c>
      <c r="AV53" s="47">
        <v>0</v>
      </c>
      <c r="AW53" s="47"/>
      <c r="AX53" t="s" s="10">
        <v>111</v>
      </c>
      <c r="AY53" t="s" s="10">
        <v>149</v>
      </c>
      <c r="AZ53" t="s" s="11">
        <v>150</v>
      </c>
      <c r="BA53" t="s" s="11">
        <v>771</v>
      </c>
      <c r="BB53" s="46"/>
      <c r="BC53" s="46"/>
      <c r="BD53" s="46"/>
      <c r="BE53" s="46"/>
      <c r="BF53" s="46"/>
      <c r="BG53" s="46"/>
      <c r="BH53" s="46"/>
      <c r="BI53" s="46"/>
      <c r="BJ53" s="46"/>
      <c r="BK53" s="46"/>
      <c r="BL53" s="46"/>
      <c r="BM53" s="46"/>
      <c r="BN53" s="46"/>
      <c r="BO53" s="46"/>
    </row>
    <row r="54" ht="14" customHeight="1">
      <c r="A54" s="136">
        <v>2003</v>
      </c>
      <c r="B54" s="136">
        <v>7</v>
      </c>
      <c r="C54" s="136">
        <v>8</v>
      </c>
      <c r="D54" t="s" s="11">
        <v>142</v>
      </c>
      <c r="E54" t="s" s="11">
        <v>141</v>
      </c>
      <c r="F54" t="s" s="11">
        <v>772</v>
      </c>
      <c r="G54" s="47">
        <v>48</v>
      </c>
      <c r="H54" s="47">
        <v>6</v>
      </c>
      <c r="I54" s="47">
        <v>6</v>
      </c>
      <c r="J54" s="47">
        <f>IF($I54&gt;5,1,0)</f>
        <v>1</v>
      </c>
      <c r="K54" s="47">
        <f>J54*V54</f>
        <v>1</v>
      </c>
      <c r="L54" s="47">
        <v>8</v>
      </c>
      <c r="M54" s="47">
        <v>1</v>
      </c>
      <c r="N54" s="47">
        <v>0</v>
      </c>
      <c r="O54" s="47">
        <v>0</v>
      </c>
      <c r="P54" s="47">
        <v>1</v>
      </c>
      <c r="Q54" t="s" s="137">
        <v>406</v>
      </c>
      <c r="R54" t="s" s="137">
        <v>406</v>
      </c>
      <c r="S54" t="s" s="11">
        <v>407</v>
      </c>
      <c r="T54" s="47">
        <v>6</v>
      </c>
      <c r="U54" s="47">
        <v>0</v>
      </c>
      <c r="V54" s="47">
        <v>1</v>
      </c>
      <c r="W54" s="47"/>
      <c r="X54" s="47">
        <f>T54</f>
        <v>6</v>
      </c>
      <c r="Y54" s="47">
        <f>W54*I54</f>
        <v>0</v>
      </c>
      <c r="Z54" s="47">
        <f>IF(I54&gt;5,1,0)*W54</f>
        <v>0</v>
      </c>
      <c r="AA54" s="47">
        <f>IF(I54&gt;5,I54,0)</f>
        <v>6</v>
      </c>
      <c r="AB54" s="47">
        <f>Z54*I54</f>
        <v>0</v>
      </c>
      <c r="AC54" s="47">
        <f>V54*I54</f>
        <v>6</v>
      </c>
      <c r="AD54" s="47">
        <f>IF($I54&gt;5,1,0)</f>
        <v>1</v>
      </c>
      <c r="AE54" s="47">
        <v>1</v>
      </c>
      <c r="AF54" s="47">
        <v>0</v>
      </c>
      <c r="AG54" s="47">
        <v>0</v>
      </c>
      <c r="AH54" s="47">
        <v>0</v>
      </c>
      <c r="AI54" s="47">
        <v>0</v>
      </c>
      <c r="AJ54" s="47">
        <v>1</v>
      </c>
      <c r="AK54" s="47">
        <v>4</v>
      </c>
      <c r="AL54" s="47">
        <v>2</v>
      </c>
      <c r="AM54" s="139">
        <f>AL54/H54</f>
        <v>0.3333333333333333</v>
      </c>
      <c r="AN54" s="139">
        <f>AK54/H54</f>
        <v>0.6666666666666666</v>
      </c>
      <c r="AO54" s="47">
        <v>1</v>
      </c>
      <c r="AP54" s="47">
        <v>0</v>
      </c>
      <c r="AQ54" t="s" s="11">
        <v>729</v>
      </c>
      <c r="AR54" t="s" s="11">
        <v>773</v>
      </c>
      <c r="AS54" s="46"/>
      <c r="AT54" t="s" s="11">
        <v>774</v>
      </c>
      <c r="AU54" s="140">
        <v>0</v>
      </c>
      <c r="AV54" s="47">
        <v>1</v>
      </c>
      <c r="AW54" s="47"/>
      <c r="AX54" t="s" s="10">
        <v>144</v>
      </c>
      <c r="AY54" t="s" s="10">
        <v>145</v>
      </c>
      <c r="AZ54" t="s" s="11">
        <v>146</v>
      </c>
      <c r="BA54" t="s" s="11">
        <v>775</v>
      </c>
      <c r="BB54" s="46"/>
      <c r="BC54" s="46"/>
      <c r="BD54" s="46"/>
      <c r="BE54" s="46"/>
      <c r="BF54" s="46"/>
      <c r="BG54" s="46"/>
      <c r="BH54" s="46"/>
      <c r="BI54" s="46"/>
      <c r="BJ54" s="46"/>
      <c r="BK54" s="46"/>
      <c r="BL54" s="46"/>
      <c r="BM54" s="46"/>
      <c r="BN54" s="46"/>
      <c r="BO54" s="46"/>
    </row>
    <row r="55" ht="14" customHeight="1">
      <c r="A55" s="136">
        <v>2003</v>
      </c>
      <c r="B55" s="136">
        <v>2</v>
      </c>
      <c r="C55" s="136">
        <v>25</v>
      </c>
      <c r="D55" t="s" s="11">
        <v>134</v>
      </c>
      <c r="E55" t="s" s="11">
        <v>776</v>
      </c>
      <c r="F55" t="s" s="11">
        <v>777</v>
      </c>
      <c r="G55" s="47">
        <v>23</v>
      </c>
      <c r="H55" s="47">
        <v>4</v>
      </c>
      <c r="I55" s="47">
        <v>4</v>
      </c>
      <c r="J55" s="47">
        <f>IF($I55&gt;5,1,0)</f>
        <v>0</v>
      </c>
      <c r="K55" s="47">
        <f>J55*V55</f>
        <v>0</v>
      </c>
      <c r="L55" s="47">
        <v>1</v>
      </c>
      <c r="M55" s="47">
        <v>0</v>
      </c>
      <c r="N55" s="47">
        <v>0</v>
      </c>
      <c r="O55" s="47">
        <v>0</v>
      </c>
      <c r="P55" s="47">
        <v>0</v>
      </c>
      <c r="Q55" t="s" s="137">
        <v>406</v>
      </c>
      <c r="R55" t="s" s="137">
        <v>406</v>
      </c>
      <c r="S55" t="s" s="11">
        <v>407</v>
      </c>
      <c r="T55" s="47">
        <v>4</v>
      </c>
      <c r="U55" s="47">
        <v>1</v>
      </c>
      <c r="V55" s="47">
        <v>0</v>
      </c>
      <c r="W55" s="47"/>
      <c r="X55" s="47">
        <f>T55</f>
        <v>4</v>
      </c>
      <c r="Y55" s="47">
        <f>W55*I55</f>
        <v>0</v>
      </c>
      <c r="Z55" s="47">
        <f>IF(I55&gt;5,1,0)*W55</f>
        <v>0</v>
      </c>
      <c r="AA55" s="47">
        <f>IF(I55&gt;5,I55,0)</f>
        <v>0</v>
      </c>
      <c r="AB55" s="47">
        <f>Z55*I55</f>
        <v>0</v>
      </c>
      <c r="AC55" s="47"/>
      <c r="AD55" s="47"/>
      <c r="AE55" s="47">
        <v>0</v>
      </c>
      <c r="AF55" s="47">
        <v>0</v>
      </c>
      <c r="AG55" s="47">
        <v>0</v>
      </c>
      <c r="AH55" s="47">
        <v>0</v>
      </c>
      <c r="AI55" s="47">
        <v>0</v>
      </c>
      <c r="AJ55" s="47">
        <v>1</v>
      </c>
      <c r="AK55" s="47">
        <v>4</v>
      </c>
      <c r="AL55" s="47">
        <v>0</v>
      </c>
      <c r="AM55" s="139">
        <f>AL55/H55</f>
        <v>0</v>
      </c>
      <c r="AN55" s="139">
        <f>AK55/H55</f>
        <v>1</v>
      </c>
      <c r="AO55" s="47">
        <v>0</v>
      </c>
      <c r="AP55" s="47">
        <v>0</v>
      </c>
      <c r="AQ55" t="s" s="11">
        <v>778</v>
      </c>
      <c r="AR55" t="s" s="11">
        <v>779</v>
      </c>
      <c r="AS55" s="46"/>
      <c r="AT55" t="s" s="11">
        <v>780</v>
      </c>
      <c r="AU55" s="140">
        <v>1</v>
      </c>
      <c r="AV55" s="47">
        <v>0</v>
      </c>
      <c r="AW55" s="47"/>
      <c r="AX55" t="s" s="10">
        <v>111</v>
      </c>
      <c r="AY55" t="s" s="10">
        <v>781</v>
      </c>
      <c r="AZ55" t="s" s="11">
        <v>782</v>
      </c>
      <c r="BA55" t="s" s="11">
        <v>783</v>
      </c>
      <c r="BB55" s="46"/>
      <c r="BC55" s="46"/>
      <c r="BD55" s="46"/>
      <c r="BE55" s="46"/>
      <c r="BF55" s="46"/>
      <c r="BG55" s="46"/>
      <c r="BH55" s="46"/>
      <c r="BI55" s="46"/>
      <c r="BJ55" s="46"/>
      <c r="BK55" s="46"/>
      <c r="BL55" s="46"/>
      <c r="BM55" s="46"/>
      <c r="BN55" s="46"/>
      <c r="BO55" s="46"/>
    </row>
    <row r="56" ht="14" customHeight="1">
      <c r="A56" s="18">
        <v>2001</v>
      </c>
      <c r="B56" s="18">
        <v>2</v>
      </c>
      <c r="C56" s="18">
        <v>5</v>
      </c>
      <c r="D56" t="s" s="9">
        <v>125</v>
      </c>
      <c r="E56" t="s" s="9">
        <v>784</v>
      </c>
      <c r="F56" t="s" s="9">
        <v>785</v>
      </c>
      <c r="G56" s="25">
        <v>66</v>
      </c>
      <c r="H56" s="25">
        <v>4</v>
      </c>
      <c r="I56" s="25">
        <v>4</v>
      </c>
      <c r="J56" s="47">
        <f>IF($I56&gt;5,1,0)</f>
        <v>0</v>
      </c>
      <c r="K56" s="47">
        <f>J56*V56</f>
        <v>0</v>
      </c>
      <c r="L56" s="25">
        <v>4</v>
      </c>
      <c r="M56" s="25">
        <v>1</v>
      </c>
      <c r="N56" s="25">
        <v>0</v>
      </c>
      <c r="O56" s="25">
        <v>0</v>
      </c>
      <c r="P56" s="25">
        <v>1</v>
      </c>
      <c r="Q56" t="s" s="29">
        <v>406</v>
      </c>
      <c r="R56" t="s" s="29">
        <v>406</v>
      </c>
      <c r="S56" t="s" s="9">
        <v>407</v>
      </c>
      <c r="T56" s="25">
        <v>4</v>
      </c>
      <c r="U56" s="25">
        <v>1</v>
      </c>
      <c r="V56" s="25">
        <v>1</v>
      </c>
      <c r="W56" s="25">
        <v>1</v>
      </c>
      <c r="X56" s="47">
        <f>T56</f>
        <v>4</v>
      </c>
      <c r="Y56" s="47">
        <f>W56*I56</f>
        <v>4</v>
      </c>
      <c r="Z56" s="47">
        <f>IF(I56&gt;5,1,0)*W56</f>
        <v>0</v>
      </c>
      <c r="AA56" s="47">
        <f>IF(I56&gt;5,I56,0)</f>
        <v>0</v>
      </c>
      <c r="AB56" s="47">
        <f>Z56*I56</f>
        <v>0</v>
      </c>
      <c r="AC56" s="25">
        <f>V56*I56</f>
        <v>4</v>
      </c>
      <c r="AD56" s="47"/>
      <c r="AE56" s="25">
        <v>1</v>
      </c>
      <c r="AF56" s="25">
        <v>0</v>
      </c>
      <c r="AG56" s="25">
        <v>0</v>
      </c>
      <c r="AH56" s="25">
        <v>1</v>
      </c>
      <c r="AI56" s="25">
        <v>0</v>
      </c>
      <c r="AJ56" s="25">
        <v>0</v>
      </c>
      <c r="AK56" s="25">
        <v>4</v>
      </c>
      <c r="AL56" s="25">
        <v>0</v>
      </c>
      <c r="AM56" s="26">
        <f>AL56/H56</f>
        <v>0</v>
      </c>
      <c r="AN56" s="26">
        <f>AK56/H56</f>
        <v>1</v>
      </c>
      <c r="AO56" s="25">
        <v>1</v>
      </c>
      <c r="AP56" s="25">
        <v>0</v>
      </c>
      <c r="AQ56" t="s" s="9">
        <v>729</v>
      </c>
      <c r="AR56" t="s" s="9">
        <v>786</v>
      </c>
      <c r="AS56" s="46"/>
      <c r="AT56" t="s" s="9">
        <v>521</v>
      </c>
      <c r="AU56" s="28">
        <v>0</v>
      </c>
      <c r="AV56" s="25">
        <v>1</v>
      </c>
      <c r="AW56" s="25">
        <v>1</v>
      </c>
      <c r="AX56" t="s" s="15">
        <v>787</v>
      </c>
      <c r="AY56" t="s" s="15">
        <v>788</v>
      </c>
      <c r="AZ56" t="s" s="9">
        <v>789</v>
      </c>
      <c r="BA56" t="s" s="9">
        <v>790</v>
      </c>
      <c r="BB56" t="s" s="9">
        <v>791</v>
      </c>
      <c r="BC56" s="46"/>
      <c r="BD56" s="46"/>
      <c r="BE56" s="46"/>
      <c r="BF56" s="46"/>
      <c r="BG56" s="46"/>
      <c r="BH56" s="46"/>
      <c r="BI56" s="46"/>
      <c r="BJ56" s="46"/>
      <c r="BK56" s="46"/>
      <c r="BL56" s="46"/>
      <c r="BM56" s="46"/>
      <c r="BN56" s="46"/>
      <c r="BO56" s="46"/>
    </row>
    <row r="57" ht="14" customHeight="1">
      <c r="A57" s="18">
        <v>2001</v>
      </c>
      <c r="B57" s="18">
        <v>1</v>
      </c>
      <c r="C57" s="18">
        <v>9</v>
      </c>
      <c r="D57" t="s" s="9">
        <v>70</v>
      </c>
      <c r="E57" t="s" s="9">
        <v>1712</v>
      </c>
      <c r="F57" t="s" s="9">
        <v>1713</v>
      </c>
      <c r="G57" s="25">
        <v>54</v>
      </c>
      <c r="H57" s="25">
        <v>4</v>
      </c>
      <c r="I57" s="25">
        <v>4</v>
      </c>
      <c r="J57" s="47">
        <f>IF($I57&gt;5,1,0)</f>
        <v>0</v>
      </c>
      <c r="K57" s="47">
        <f>J57*V57</f>
        <v>0</v>
      </c>
      <c r="L57" s="25">
        <v>0</v>
      </c>
      <c r="M57" s="25">
        <v>1</v>
      </c>
      <c r="N57" s="25">
        <v>0</v>
      </c>
      <c r="O57" s="25">
        <v>0</v>
      </c>
      <c r="P57" s="25">
        <v>1</v>
      </c>
      <c r="Q57" t="s" s="29">
        <v>406</v>
      </c>
      <c r="R57" t="s" s="29">
        <v>406</v>
      </c>
      <c r="S57" t="s" s="9">
        <v>407</v>
      </c>
      <c r="T57" s="25">
        <v>4</v>
      </c>
      <c r="U57" s="25">
        <v>1</v>
      </c>
      <c r="V57" s="25">
        <v>0</v>
      </c>
      <c r="W57" s="25"/>
      <c r="X57" s="47">
        <f>T57</f>
        <v>4</v>
      </c>
      <c r="Y57" s="47">
        <f>W57*I57</f>
        <v>0</v>
      </c>
      <c r="Z57" s="47">
        <f>IF(I57&gt;5,1,0)*W57</f>
        <v>0</v>
      </c>
      <c r="AA57" s="47">
        <f>IF(I57&gt;5,I57,0)</f>
        <v>0</v>
      </c>
      <c r="AB57" s="47">
        <f>Z57*I57</f>
        <v>0</v>
      </c>
      <c r="AC57" s="25"/>
      <c r="AD57" s="25"/>
      <c r="AE57" s="25">
        <v>0</v>
      </c>
      <c r="AF57" s="25">
        <v>0</v>
      </c>
      <c r="AG57" s="25">
        <v>0</v>
      </c>
      <c r="AH57" s="25">
        <v>0</v>
      </c>
      <c r="AI57" s="25">
        <v>0</v>
      </c>
      <c r="AJ57" s="25">
        <v>1</v>
      </c>
      <c r="AK57" s="25">
        <v>1</v>
      </c>
      <c r="AL57" s="25">
        <v>3</v>
      </c>
      <c r="AM57" s="26">
        <f>AL57/H57</f>
        <v>0.75</v>
      </c>
      <c r="AN57" s="26">
        <f>AK57/H57</f>
        <v>0.25</v>
      </c>
      <c r="AO57" s="25">
        <v>1</v>
      </c>
      <c r="AP57" s="25">
        <v>0</v>
      </c>
      <c r="AQ57" t="s" s="9">
        <v>1714</v>
      </c>
      <c r="AR57" t="s" s="9">
        <v>1715</v>
      </c>
      <c r="AS57" s="46"/>
      <c r="AT57" t="s" s="9">
        <v>1716</v>
      </c>
      <c r="AU57" s="28">
        <v>0</v>
      </c>
      <c r="AV57" s="25">
        <v>0</v>
      </c>
      <c r="AW57" s="25"/>
      <c r="AX57" t="s" s="15">
        <v>111</v>
      </c>
      <c r="AY57" t="s" s="15">
        <v>189</v>
      </c>
      <c r="AZ57" t="s" s="9">
        <v>1717</v>
      </c>
      <c r="BA57" t="s" s="9">
        <v>1718</v>
      </c>
      <c r="BB57" t="s" s="9">
        <v>1719</v>
      </c>
      <c r="BC57" s="46"/>
      <c r="BD57" s="46"/>
      <c r="BE57" s="46"/>
      <c r="BF57" s="46"/>
      <c r="BG57" s="46"/>
      <c r="BH57" s="46"/>
      <c r="BI57" s="46"/>
      <c r="BJ57" s="46"/>
      <c r="BK57" s="46"/>
      <c r="BL57" s="46"/>
      <c r="BM57" s="46"/>
      <c r="BN57" s="46"/>
      <c r="BO57" s="46"/>
    </row>
    <row r="58" ht="14" customHeight="1">
      <c r="A58" s="136">
        <v>2000</v>
      </c>
      <c r="B58" s="136">
        <v>12</v>
      </c>
      <c r="C58" s="136">
        <v>26</v>
      </c>
      <c r="D58" t="s" s="11">
        <v>125</v>
      </c>
      <c r="E58" t="s" s="11">
        <v>124</v>
      </c>
      <c r="F58" t="s" s="11">
        <v>126</v>
      </c>
      <c r="G58" s="47">
        <v>42</v>
      </c>
      <c r="H58" s="47">
        <v>7</v>
      </c>
      <c r="I58" s="47">
        <v>7</v>
      </c>
      <c r="J58" s="47">
        <f>IF($I58&gt;5,1,0)</f>
        <v>1</v>
      </c>
      <c r="K58" s="47">
        <f>J58*V58</f>
        <v>1</v>
      </c>
      <c r="L58" s="47">
        <v>0</v>
      </c>
      <c r="M58" s="47">
        <v>0</v>
      </c>
      <c r="N58" s="47">
        <v>0</v>
      </c>
      <c r="O58" s="47">
        <v>0</v>
      </c>
      <c r="P58" s="47">
        <v>1</v>
      </c>
      <c r="Q58" s="47">
        <v>1</v>
      </c>
      <c r="R58" s="47">
        <v>1</v>
      </c>
      <c r="S58" t="s" s="11">
        <v>792</v>
      </c>
      <c r="T58" s="47">
        <v>7</v>
      </c>
      <c r="U58" s="47">
        <v>1</v>
      </c>
      <c r="V58" s="47">
        <v>1</v>
      </c>
      <c r="W58" s="47">
        <v>1</v>
      </c>
      <c r="X58" s="47">
        <f>T58</f>
        <v>7</v>
      </c>
      <c r="Y58" s="47">
        <f>W58*I58</f>
        <v>7</v>
      </c>
      <c r="Z58" s="47">
        <f>IF(I58&gt;5,1,0)*W58</f>
        <v>1</v>
      </c>
      <c r="AA58" s="47">
        <f>IF(I58&gt;5,I58,0)</f>
        <v>7</v>
      </c>
      <c r="AB58" s="47">
        <f>Z58*I58</f>
        <v>7</v>
      </c>
      <c r="AC58" s="47">
        <f>V58*I58</f>
        <v>7</v>
      </c>
      <c r="AD58" s="47">
        <f>IF($I58&gt;5,1,0)</f>
        <v>1</v>
      </c>
      <c r="AE58" s="47">
        <v>1</v>
      </c>
      <c r="AF58" s="47">
        <v>0</v>
      </c>
      <c r="AG58" s="47">
        <v>0</v>
      </c>
      <c r="AH58" s="47">
        <v>1</v>
      </c>
      <c r="AI58" s="47">
        <v>0</v>
      </c>
      <c r="AJ58" s="47">
        <v>1</v>
      </c>
      <c r="AK58" s="47">
        <v>3</v>
      </c>
      <c r="AL58" s="47">
        <v>4</v>
      </c>
      <c r="AM58" s="139">
        <f>AL58/H58</f>
        <v>0.5714285714285714</v>
      </c>
      <c r="AN58" s="139">
        <f>AK58/H58</f>
        <v>0.4285714285714285</v>
      </c>
      <c r="AO58" s="47">
        <v>0</v>
      </c>
      <c r="AP58" s="47">
        <v>0</v>
      </c>
      <c r="AQ58" t="s" s="11">
        <v>729</v>
      </c>
      <c r="AR58" t="s" s="11">
        <v>793</v>
      </c>
      <c r="AS58" s="46"/>
      <c r="AT58" t="s" s="11">
        <v>794</v>
      </c>
      <c r="AU58" s="140">
        <v>1</v>
      </c>
      <c r="AV58" s="47">
        <v>1</v>
      </c>
      <c r="AW58" s="47">
        <v>1</v>
      </c>
      <c r="AX58" t="s" s="10">
        <v>127</v>
      </c>
      <c r="AY58" t="s" s="10">
        <v>128</v>
      </c>
      <c r="AZ58" t="s" s="11">
        <v>129</v>
      </c>
      <c r="BA58" t="s" s="11">
        <v>795</v>
      </c>
      <c r="BB58" t="s" s="11">
        <v>796</v>
      </c>
      <c r="BC58" t="s" s="11">
        <v>1720</v>
      </c>
      <c r="BD58" s="46"/>
      <c r="BE58" s="46"/>
      <c r="BF58" s="46"/>
      <c r="BG58" s="46"/>
      <c r="BH58" s="46"/>
      <c r="BI58" s="46"/>
      <c r="BJ58" s="46"/>
      <c r="BK58" s="46"/>
      <c r="BL58" s="46"/>
      <c r="BM58" s="46"/>
      <c r="BN58" s="46"/>
      <c r="BO58" s="46"/>
    </row>
    <row r="59" ht="14" customHeight="1">
      <c r="A59" s="136">
        <v>2000</v>
      </c>
      <c r="B59" s="136">
        <v>4</v>
      </c>
      <c r="C59" s="136">
        <v>29</v>
      </c>
      <c r="D59" t="s" s="11">
        <v>131</v>
      </c>
      <c r="E59" t="s" s="11">
        <v>1721</v>
      </c>
      <c r="F59" t="s" s="11">
        <v>1722</v>
      </c>
      <c r="G59" s="47">
        <v>34</v>
      </c>
      <c r="H59" s="47">
        <v>5</v>
      </c>
      <c r="I59" s="47">
        <v>4</v>
      </c>
      <c r="J59" s="47">
        <f>IF($I59&gt;5,1,0)</f>
        <v>0</v>
      </c>
      <c r="K59" s="47">
        <f>J59*V59</f>
        <v>0</v>
      </c>
      <c r="L59" s="47">
        <v>1</v>
      </c>
      <c r="M59" s="47">
        <v>0</v>
      </c>
      <c r="N59" s="47">
        <v>0</v>
      </c>
      <c r="O59" s="47">
        <v>0</v>
      </c>
      <c r="P59" s="47">
        <v>0</v>
      </c>
      <c r="Q59" t="s" s="137">
        <v>406</v>
      </c>
      <c r="R59" t="s" s="137">
        <v>406</v>
      </c>
      <c r="S59" t="s" s="11">
        <v>407</v>
      </c>
      <c r="T59" s="47">
        <v>5</v>
      </c>
      <c r="U59" s="47">
        <v>1</v>
      </c>
      <c r="V59" s="47">
        <v>0</v>
      </c>
      <c r="W59" s="47"/>
      <c r="X59" s="47">
        <f>T59</f>
        <v>5</v>
      </c>
      <c r="Y59" s="47">
        <f>W59*I59</f>
        <v>0</v>
      </c>
      <c r="Z59" s="47">
        <f>IF(I59&gt;5,1,0)*W59</f>
        <v>0</v>
      </c>
      <c r="AA59" s="47">
        <f>IF(I59&gt;5,I59,0)</f>
        <v>0</v>
      </c>
      <c r="AB59" s="47">
        <f>Z59*I59</f>
        <v>0</v>
      </c>
      <c r="AC59" s="47"/>
      <c r="AD59" s="47"/>
      <c r="AE59" s="47">
        <v>0</v>
      </c>
      <c r="AF59" s="47">
        <v>0</v>
      </c>
      <c r="AG59" s="47">
        <v>0</v>
      </c>
      <c r="AH59" s="47">
        <v>0</v>
      </c>
      <c r="AI59" s="47">
        <v>0</v>
      </c>
      <c r="AJ59" s="47">
        <v>1</v>
      </c>
      <c r="AK59" s="47">
        <v>4</v>
      </c>
      <c r="AL59" s="47">
        <v>1</v>
      </c>
      <c r="AM59" s="139">
        <f>AL59/H59</f>
        <v>0.2</v>
      </c>
      <c r="AN59" s="139">
        <f>AK59/H59</f>
        <v>0.8</v>
      </c>
      <c r="AO59" s="47">
        <v>0</v>
      </c>
      <c r="AP59" s="47">
        <v>0</v>
      </c>
      <c r="AQ59" t="s" s="11">
        <v>1723</v>
      </c>
      <c r="AR59" t="s" s="11">
        <v>1724</v>
      </c>
      <c r="AS59" t="s" s="11">
        <v>1725</v>
      </c>
      <c r="AT59" t="s" s="11">
        <v>1726</v>
      </c>
      <c r="AU59" s="140">
        <v>1</v>
      </c>
      <c r="AV59" s="47">
        <v>0</v>
      </c>
      <c r="AW59" s="47"/>
      <c r="AX59" t="s" s="10">
        <v>111</v>
      </c>
      <c r="AY59" t="s" s="10">
        <v>1727</v>
      </c>
      <c r="AZ59" t="s" s="11">
        <v>1728</v>
      </c>
      <c r="BA59" t="s" s="11">
        <v>1729</v>
      </c>
      <c r="BB59" s="46"/>
      <c r="BC59" t="s" s="192">
        <v>1730</v>
      </c>
      <c r="BD59" s="46"/>
      <c r="BE59" s="46"/>
      <c r="BF59" s="46"/>
      <c r="BG59" s="46"/>
      <c r="BH59" s="46"/>
      <c r="BI59" s="46"/>
      <c r="BJ59" s="46"/>
      <c r="BK59" s="46"/>
      <c r="BL59" s="46"/>
      <c r="BM59" s="46"/>
      <c r="BN59" s="46"/>
      <c r="BO59" s="46"/>
    </row>
    <row r="60" ht="14" customHeight="1">
      <c r="A60" s="18">
        <v>1999</v>
      </c>
      <c r="B60" s="18">
        <v>11</v>
      </c>
      <c r="C60" s="18">
        <v>2</v>
      </c>
      <c r="D60" t="s" s="9">
        <v>120</v>
      </c>
      <c r="E60" t="s" s="9">
        <v>119</v>
      </c>
      <c r="F60" t="s" s="9">
        <v>121</v>
      </c>
      <c r="G60" s="25">
        <v>40</v>
      </c>
      <c r="H60" s="25">
        <v>7</v>
      </c>
      <c r="I60" s="25">
        <v>7</v>
      </c>
      <c r="J60" s="47">
        <f>IF($I60&gt;5,1,0)</f>
        <v>1</v>
      </c>
      <c r="K60" s="47">
        <f>J60*V60</f>
        <v>0</v>
      </c>
      <c r="L60" s="25">
        <v>1</v>
      </c>
      <c r="M60" s="25">
        <v>0</v>
      </c>
      <c r="N60" s="25">
        <v>0</v>
      </c>
      <c r="O60" s="25">
        <v>0</v>
      </c>
      <c r="P60" s="25">
        <v>0</v>
      </c>
      <c r="Q60" s="25">
        <v>1</v>
      </c>
      <c r="R60" s="25">
        <v>1</v>
      </c>
      <c r="S60" t="s" s="9">
        <v>797</v>
      </c>
      <c r="T60" s="25">
        <v>7</v>
      </c>
      <c r="U60" s="25">
        <v>1</v>
      </c>
      <c r="V60" s="25">
        <v>0</v>
      </c>
      <c r="W60" s="25"/>
      <c r="X60" s="47">
        <f>T60</f>
        <v>7</v>
      </c>
      <c r="Y60" s="47">
        <f>W60*I60</f>
        <v>0</v>
      </c>
      <c r="Z60" s="47">
        <f>IF(I60&gt;5,1,0)*W60</f>
        <v>0</v>
      </c>
      <c r="AA60" s="47">
        <f>IF(I60&gt;5,I60,0)</f>
        <v>7</v>
      </c>
      <c r="AB60" s="47">
        <f>Z60*I60</f>
        <v>0</v>
      </c>
      <c r="AC60" s="25"/>
      <c r="AD60" s="25"/>
      <c r="AE60" s="25">
        <v>0</v>
      </c>
      <c r="AF60" s="25">
        <v>0</v>
      </c>
      <c r="AG60" s="25">
        <v>0</v>
      </c>
      <c r="AH60" s="25">
        <v>0</v>
      </c>
      <c r="AI60" s="25">
        <v>0</v>
      </c>
      <c r="AJ60" s="25">
        <v>1</v>
      </c>
      <c r="AK60" s="25">
        <v>7</v>
      </c>
      <c r="AL60" s="25">
        <v>0</v>
      </c>
      <c r="AM60" s="26">
        <f>AL60/H60</f>
        <v>0</v>
      </c>
      <c r="AN60" s="26">
        <f>AK60/H60</f>
        <v>1</v>
      </c>
      <c r="AO60" s="25">
        <v>0</v>
      </c>
      <c r="AP60" s="25">
        <v>0</v>
      </c>
      <c r="AQ60" t="s" s="9">
        <v>729</v>
      </c>
      <c r="AR60" t="s" s="9">
        <v>798</v>
      </c>
      <c r="AS60" s="46"/>
      <c r="AT60" t="s" s="9">
        <v>799</v>
      </c>
      <c r="AU60" s="18">
        <v>1</v>
      </c>
      <c r="AV60" s="25">
        <v>0</v>
      </c>
      <c r="AW60" s="25"/>
      <c r="AX60" t="s" s="9">
        <v>111</v>
      </c>
      <c r="AY60" t="s" s="9">
        <v>122</v>
      </c>
      <c r="AZ60" t="s" s="9">
        <v>123</v>
      </c>
      <c r="BA60" t="s" s="9">
        <v>800</v>
      </c>
      <c r="BB60" t="s" s="9">
        <v>801</v>
      </c>
      <c r="BC60" s="46"/>
      <c r="BD60" s="46"/>
      <c r="BE60" s="46"/>
      <c r="BF60" s="46"/>
      <c r="BG60" s="46"/>
      <c r="BH60" s="46"/>
      <c r="BI60" s="46"/>
      <c r="BJ60" s="46"/>
      <c r="BK60" s="46"/>
      <c r="BL60" s="46"/>
      <c r="BM60" s="46"/>
      <c r="BN60" s="46"/>
      <c r="BO60" s="46"/>
    </row>
    <row r="61" ht="14" customHeight="1">
      <c r="A61" s="18">
        <v>1999</v>
      </c>
      <c r="B61" s="18">
        <v>9</v>
      </c>
      <c r="C61" s="18">
        <v>15</v>
      </c>
      <c r="D61" t="s" s="9">
        <v>70</v>
      </c>
      <c r="E61" t="s" s="9">
        <v>114</v>
      </c>
      <c r="F61" t="s" s="9">
        <v>802</v>
      </c>
      <c r="G61" s="25">
        <v>47</v>
      </c>
      <c r="H61" s="25">
        <v>7</v>
      </c>
      <c r="I61" s="25">
        <v>7</v>
      </c>
      <c r="J61" s="47">
        <f>IF($I61&gt;5,1,0)</f>
        <v>1</v>
      </c>
      <c r="K61" s="47">
        <f>J61*V61</f>
        <v>0</v>
      </c>
      <c r="L61" s="25">
        <v>7</v>
      </c>
      <c r="M61" s="25">
        <v>1</v>
      </c>
      <c r="N61" s="25">
        <v>0</v>
      </c>
      <c r="O61" s="25">
        <v>0</v>
      </c>
      <c r="P61" s="25">
        <v>1</v>
      </c>
      <c r="Q61" s="25">
        <v>1</v>
      </c>
      <c r="R61" s="25">
        <v>1</v>
      </c>
      <c r="S61" t="s" s="9">
        <v>797</v>
      </c>
      <c r="T61" s="25">
        <v>7</v>
      </c>
      <c r="U61" s="25">
        <v>1</v>
      </c>
      <c r="V61" s="25">
        <v>0</v>
      </c>
      <c r="W61" s="25"/>
      <c r="X61" s="47">
        <f>T61</f>
        <v>7</v>
      </c>
      <c r="Y61" s="47">
        <f>W61*I61</f>
        <v>0</v>
      </c>
      <c r="Z61" s="47">
        <f>IF(I61&gt;5,1,0)*W61</f>
        <v>0</v>
      </c>
      <c r="AA61" s="47">
        <f>IF(I61&gt;5,I61,0)</f>
        <v>7</v>
      </c>
      <c r="AB61" s="47">
        <f>Z61*I61</f>
        <v>0</v>
      </c>
      <c r="AC61" s="25"/>
      <c r="AD61" s="25"/>
      <c r="AE61" s="25">
        <v>0</v>
      </c>
      <c r="AF61" s="25">
        <v>0</v>
      </c>
      <c r="AG61" s="25">
        <v>0</v>
      </c>
      <c r="AH61" s="25">
        <v>0</v>
      </c>
      <c r="AI61" s="25">
        <v>0</v>
      </c>
      <c r="AJ61" s="25">
        <v>1</v>
      </c>
      <c r="AK61" s="25">
        <v>3</v>
      </c>
      <c r="AL61" s="25">
        <v>4</v>
      </c>
      <c r="AM61" s="26">
        <f>AL61/H61</f>
        <v>0.5714285714285714</v>
      </c>
      <c r="AN61" s="26">
        <f>AK61/H61</f>
        <v>0.4285714285714285</v>
      </c>
      <c r="AO61" s="25">
        <v>1</v>
      </c>
      <c r="AP61" s="25">
        <v>0</v>
      </c>
      <c r="AQ61" t="s" s="9">
        <v>741</v>
      </c>
      <c r="AR61" t="s" s="9">
        <v>803</v>
      </c>
      <c r="AS61" s="46"/>
      <c r="AT61" t="s" s="9">
        <v>804</v>
      </c>
      <c r="AU61" s="18">
        <v>0</v>
      </c>
      <c r="AV61" s="25">
        <v>0</v>
      </c>
      <c r="AW61" s="25"/>
      <c r="AX61" t="s" s="9">
        <v>116</v>
      </c>
      <c r="AY61" t="s" s="9">
        <v>117</v>
      </c>
      <c r="AZ61" t="s" s="9">
        <v>118</v>
      </c>
      <c r="BA61" t="s" s="9">
        <v>805</v>
      </c>
      <c r="BB61" t="s" s="9">
        <v>806</v>
      </c>
      <c r="BC61" t="s" s="9">
        <v>1731</v>
      </c>
      <c r="BD61" s="46"/>
      <c r="BE61" s="46"/>
      <c r="BF61" s="46"/>
      <c r="BG61" s="46"/>
      <c r="BH61" s="46"/>
      <c r="BI61" s="46"/>
      <c r="BJ61" s="46"/>
      <c r="BK61" s="46"/>
      <c r="BL61" s="46"/>
      <c r="BM61" s="46"/>
      <c r="BN61" s="46"/>
      <c r="BO61" s="46"/>
    </row>
    <row r="62" ht="14" customHeight="1">
      <c r="A62" s="18">
        <v>1999</v>
      </c>
      <c r="B62" s="18">
        <v>7</v>
      </c>
      <c r="C62" s="18">
        <v>29</v>
      </c>
      <c r="D62" t="s" s="9">
        <v>106</v>
      </c>
      <c r="E62" t="s" s="9">
        <v>807</v>
      </c>
      <c r="F62" t="s" s="9">
        <v>110</v>
      </c>
      <c r="G62" s="25">
        <v>44</v>
      </c>
      <c r="H62" s="25">
        <v>12</v>
      </c>
      <c r="I62" s="25">
        <v>9</v>
      </c>
      <c r="J62" s="47">
        <f>IF($I62&gt;5,1,0)</f>
        <v>1</v>
      </c>
      <c r="K62" s="47">
        <f>J62*V62</f>
        <v>0</v>
      </c>
      <c r="L62" s="25">
        <v>13</v>
      </c>
      <c r="M62" s="25">
        <v>1</v>
      </c>
      <c r="N62" s="25">
        <v>0</v>
      </c>
      <c r="O62" s="25">
        <v>0</v>
      </c>
      <c r="P62" s="25">
        <v>1</v>
      </c>
      <c r="Q62" t="s" s="29">
        <v>406</v>
      </c>
      <c r="R62" t="s" s="29">
        <v>406</v>
      </c>
      <c r="S62" t="s" s="9">
        <v>808</v>
      </c>
      <c r="T62" s="25">
        <v>12</v>
      </c>
      <c r="U62" s="25">
        <v>1</v>
      </c>
      <c r="V62" s="25">
        <v>0</v>
      </c>
      <c r="W62" s="25"/>
      <c r="X62" s="47">
        <f>T62</f>
        <v>12</v>
      </c>
      <c r="Y62" s="47">
        <f>W62*I62</f>
        <v>0</v>
      </c>
      <c r="Z62" s="47">
        <f>IF(I62&gt;5,1,0)*W62</f>
        <v>0</v>
      </c>
      <c r="AA62" s="47">
        <f>IF(I62&gt;5,I62,0)</f>
        <v>9</v>
      </c>
      <c r="AB62" s="47">
        <f>Z62*I62</f>
        <v>0</v>
      </c>
      <c r="AC62" s="25"/>
      <c r="AD62" s="25"/>
      <c r="AE62" s="25">
        <v>0</v>
      </c>
      <c r="AF62" s="25">
        <v>0</v>
      </c>
      <c r="AG62" s="25">
        <v>0</v>
      </c>
      <c r="AH62" s="25">
        <v>0</v>
      </c>
      <c r="AI62" s="25">
        <v>0</v>
      </c>
      <c r="AJ62" s="25">
        <v>1</v>
      </c>
      <c r="AK62" s="25">
        <v>9</v>
      </c>
      <c r="AL62" s="25">
        <v>3</v>
      </c>
      <c r="AM62" s="26">
        <f>AL62/H62</f>
        <v>0.25</v>
      </c>
      <c r="AN62" s="26">
        <f>AK62/H62</f>
        <v>0.75</v>
      </c>
      <c r="AO62" s="25">
        <v>1</v>
      </c>
      <c r="AP62" s="25">
        <v>0</v>
      </c>
      <c r="AQ62" t="s" s="9">
        <v>809</v>
      </c>
      <c r="AR62" t="s" s="9">
        <v>810</v>
      </c>
      <c r="AS62" s="46"/>
      <c r="AT62" t="s" s="9">
        <v>811</v>
      </c>
      <c r="AU62" s="18">
        <v>1</v>
      </c>
      <c r="AV62" s="25">
        <v>0</v>
      </c>
      <c r="AW62" s="25"/>
      <c r="AX62" t="s" s="9">
        <v>111</v>
      </c>
      <c r="AY62" t="s" s="9">
        <v>112</v>
      </c>
      <c r="AZ62" t="s" s="9">
        <v>113</v>
      </c>
      <c r="BA62" t="s" s="9">
        <v>812</v>
      </c>
      <c r="BB62" s="46"/>
      <c r="BC62" s="46"/>
      <c r="BD62" s="46"/>
      <c r="BE62" s="46"/>
      <c r="BF62" s="46"/>
      <c r="BG62" s="46"/>
      <c r="BH62" s="46"/>
      <c r="BI62" s="46"/>
      <c r="BJ62" s="46"/>
      <c r="BK62" s="46"/>
      <c r="BL62" s="46"/>
      <c r="BM62" s="46"/>
      <c r="BN62" s="46"/>
      <c r="BO62" s="46"/>
    </row>
    <row r="63" ht="14" customHeight="1">
      <c r="A63" s="18">
        <v>1999</v>
      </c>
      <c r="B63" s="18">
        <v>4</v>
      </c>
      <c r="C63" s="18">
        <v>20</v>
      </c>
      <c r="D63" t="s" s="9">
        <v>100</v>
      </c>
      <c r="E63" t="s" s="9">
        <v>813</v>
      </c>
      <c r="F63" t="s" s="9">
        <v>814</v>
      </c>
      <c r="G63" t="s" s="29">
        <v>815</v>
      </c>
      <c r="H63" s="25">
        <v>13</v>
      </c>
      <c r="I63" s="25">
        <v>13</v>
      </c>
      <c r="J63" s="47">
        <f>IF($I63&gt;5,1,0)</f>
        <v>1</v>
      </c>
      <c r="K63" s="47">
        <f>J63*V63</f>
        <v>0</v>
      </c>
      <c r="L63" s="25">
        <v>24</v>
      </c>
      <c r="M63" s="25">
        <v>1</v>
      </c>
      <c r="N63" s="25">
        <v>0</v>
      </c>
      <c r="O63" s="25">
        <v>0</v>
      </c>
      <c r="P63" s="25">
        <v>1</v>
      </c>
      <c r="Q63" s="25">
        <v>1</v>
      </c>
      <c r="R63" s="25">
        <v>1</v>
      </c>
      <c r="S63" t="s" s="9">
        <v>816</v>
      </c>
      <c r="T63" s="25">
        <v>13</v>
      </c>
      <c r="U63" s="25">
        <v>1</v>
      </c>
      <c r="V63" s="25">
        <v>0</v>
      </c>
      <c r="W63" s="25">
        <v>1</v>
      </c>
      <c r="X63" s="47">
        <f>T63</f>
        <v>13</v>
      </c>
      <c r="Y63" s="47">
        <f>W63*I63</f>
        <v>13</v>
      </c>
      <c r="Z63" s="47">
        <f>IF(I63&gt;5,1,0)*W63</f>
        <v>1</v>
      </c>
      <c r="AA63" s="47">
        <f>IF(I63&gt;5,I63,0)</f>
        <v>13</v>
      </c>
      <c r="AB63" s="47">
        <f>Z63*I63</f>
        <v>13</v>
      </c>
      <c r="AC63" s="25"/>
      <c r="AD63" s="25"/>
      <c r="AE63" s="25">
        <v>1</v>
      </c>
      <c r="AF63" s="25">
        <v>0</v>
      </c>
      <c r="AG63" s="25">
        <v>1</v>
      </c>
      <c r="AH63" s="25">
        <v>0</v>
      </c>
      <c r="AI63" s="25">
        <v>0</v>
      </c>
      <c r="AJ63" s="25">
        <v>1</v>
      </c>
      <c r="AK63" s="25">
        <v>9</v>
      </c>
      <c r="AL63" s="25">
        <v>4</v>
      </c>
      <c r="AM63" s="26">
        <f>AL63/H63</f>
        <v>0.3076923076923077</v>
      </c>
      <c r="AN63" s="26">
        <f>AK63/H63</f>
        <v>0.6923076923076923</v>
      </c>
      <c r="AO63" s="25">
        <v>1</v>
      </c>
      <c r="AP63" s="25">
        <v>0</v>
      </c>
      <c r="AQ63" t="s" s="9">
        <v>708</v>
      </c>
      <c r="AR63" t="s" s="9">
        <v>817</v>
      </c>
      <c r="AS63" s="46"/>
      <c r="AT63" t="s" s="9">
        <v>818</v>
      </c>
      <c r="AU63" s="18">
        <v>1</v>
      </c>
      <c r="AV63" s="25">
        <v>0</v>
      </c>
      <c r="AW63" s="25">
        <v>1</v>
      </c>
      <c r="AX63" t="s" s="9">
        <v>102</v>
      </c>
      <c r="AY63" t="s" s="9">
        <v>103</v>
      </c>
      <c r="AZ63" t="s" s="9">
        <v>104</v>
      </c>
      <c r="BA63" t="s" s="9">
        <v>819</v>
      </c>
      <c r="BB63" t="s" s="9">
        <v>820</v>
      </c>
      <c r="BC63" s="46"/>
      <c r="BD63" s="46"/>
      <c r="BE63" s="46"/>
      <c r="BF63" s="46"/>
      <c r="BG63" s="46"/>
      <c r="BH63" s="46"/>
      <c r="BI63" s="46"/>
      <c r="BJ63" s="46"/>
      <c r="BK63" s="46"/>
      <c r="BL63" s="46"/>
      <c r="BM63" s="46"/>
      <c r="BN63" s="46"/>
      <c r="BO63" s="46"/>
    </row>
    <row r="64" ht="14" customHeight="1">
      <c r="A64" s="136">
        <v>1998</v>
      </c>
      <c r="B64" s="136">
        <v>3</v>
      </c>
      <c r="C64" s="136">
        <v>24</v>
      </c>
      <c r="D64" t="s" s="11">
        <v>821</v>
      </c>
      <c r="E64" t="s" s="11">
        <v>822</v>
      </c>
      <c r="F64" t="s" s="11">
        <v>823</v>
      </c>
      <c r="G64" t="s" s="137">
        <v>824</v>
      </c>
      <c r="H64" s="47">
        <v>5</v>
      </c>
      <c r="I64" s="47">
        <v>5</v>
      </c>
      <c r="J64" s="47">
        <f>IF($I64&gt;5,1,0)</f>
        <v>0</v>
      </c>
      <c r="K64" s="47">
        <f>J64*V64</f>
        <v>0</v>
      </c>
      <c r="L64" s="47">
        <v>10</v>
      </c>
      <c r="M64" s="47">
        <v>0</v>
      </c>
      <c r="N64" s="47">
        <v>0</v>
      </c>
      <c r="O64" s="47">
        <v>0</v>
      </c>
      <c r="P64" s="47">
        <v>1</v>
      </c>
      <c r="Q64" s="47">
        <v>1</v>
      </c>
      <c r="R64" s="47">
        <v>1</v>
      </c>
      <c r="S64" t="s" s="11">
        <v>728</v>
      </c>
      <c r="T64" s="47">
        <v>5</v>
      </c>
      <c r="U64" s="47">
        <v>1</v>
      </c>
      <c r="V64" s="47">
        <v>1</v>
      </c>
      <c r="W64" s="47">
        <v>0</v>
      </c>
      <c r="X64" s="47">
        <f>T64</f>
        <v>5</v>
      </c>
      <c r="Y64" s="47">
        <f>W64*I64</f>
        <v>0</v>
      </c>
      <c r="Z64" s="47">
        <f>IF(I64&gt;5,1,0)*W64</f>
        <v>0</v>
      </c>
      <c r="AA64" s="47">
        <f>IF(I64&gt;5,I64,0)</f>
        <v>0</v>
      </c>
      <c r="AB64" s="47">
        <f>Z64*I64</f>
        <v>0</v>
      </c>
      <c r="AC64" s="47">
        <f>V64*I64</f>
        <v>5</v>
      </c>
      <c r="AD64" s="47"/>
      <c r="AE64" s="47">
        <v>0</v>
      </c>
      <c r="AF64" s="47">
        <v>1</v>
      </c>
      <c r="AG64" s="47">
        <v>0</v>
      </c>
      <c r="AH64" s="47">
        <v>0</v>
      </c>
      <c r="AI64" s="47">
        <v>0</v>
      </c>
      <c r="AJ64" s="47">
        <v>0</v>
      </c>
      <c r="AK64" s="47">
        <v>0</v>
      </c>
      <c r="AL64" s="47">
        <v>5</v>
      </c>
      <c r="AM64" s="139">
        <f>AL64/H64</f>
        <v>1</v>
      </c>
      <c r="AN64" s="139">
        <f>AK64/H64</f>
        <v>0</v>
      </c>
      <c r="AO64" s="47">
        <v>0</v>
      </c>
      <c r="AP64" s="47">
        <v>0</v>
      </c>
      <c r="AQ64" t="s" s="11">
        <v>708</v>
      </c>
      <c r="AR64" t="s" s="11">
        <v>825</v>
      </c>
      <c r="AS64" s="46"/>
      <c r="AT64" t="s" s="11">
        <v>521</v>
      </c>
      <c r="AU64" s="136">
        <v>0</v>
      </c>
      <c r="AV64" s="47">
        <v>1</v>
      </c>
      <c r="AW64" s="47">
        <v>0</v>
      </c>
      <c r="AX64" t="s" s="11">
        <v>826</v>
      </c>
      <c r="AY64" t="s" s="11">
        <v>827</v>
      </c>
      <c r="AZ64" t="s" s="11">
        <v>828</v>
      </c>
      <c r="BA64" t="s" s="11">
        <v>829</v>
      </c>
      <c r="BB64" t="s" s="11">
        <v>830</v>
      </c>
      <c r="BC64" t="s" s="11">
        <v>1732</v>
      </c>
      <c r="BD64" s="46"/>
      <c r="BE64" s="46"/>
      <c r="BF64" s="46"/>
      <c r="BG64" s="46"/>
      <c r="BH64" s="46"/>
      <c r="BI64" s="46"/>
      <c r="BJ64" s="46"/>
      <c r="BK64" s="46"/>
      <c r="BL64" s="46"/>
      <c r="BM64" s="46"/>
      <c r="BN64" s="46"/>
      <c r="BO64" s="46"/>
    </row>
    <row r="65" ht="14" customHeight="1">
      <c r="A65" s="136">
        <v>1998</v>
      </c>
      <c r="B65" s="136">
        <v>3</v>
      </c>
      <c r="C65" s="136">
        <v>7</v>
      </c>
      <c r="D65" t="s" s="11">
        <v>563</v>
      </c>
      <c r="E65" t="s" s="11">
        <v>831</v>
      </c>
      <c r="F65" t="s" s="11">
        <v>832</v>
      </c>
      <c r="G65" s="47">
        <v>35</v>
      </c>
      <c r="H65" s="47">
        <v>4</v>
      </c>
      <c r="I65" s="47">
        <v>4</v>
      </c>
      <c r="J65" s="47">
        <f>IF($I65&gt;5,1,0)</f>
        <v>0</v>
      </c>
      <c r="K65" s="47">
        <f>J65*V65</f>
        <v>0</v>
      </c>
      <c r="L65" s="47">
        <v>0</v>
      </c>
      <c r="M65" s="47">
        <v>1</v>
      </c>
      <c r="N65" s="47">
        <v>0</v>
      </c>
      <c r="O65" s="47">
        <v>0</v>
      </c>
      <c r="P65" s="47">
        <v>0</v>
      </c>
      <c r="Q65" s="47">
        <v>1</v>
      </c>
      <c r="R65" s="47">
        <v>1</v>
      </c>
      <c r="S65" t="s" s="11">
        <v>833</v>
      </c>
      <c r="T65" s="47">
        <v>4</v>
      </c>
      <c r="U65" s="47">
        <v>1</v>
      </c>
      <c r="V65" s="47">
        <v>0</v>
      </c>
      <c r="W65" s="47"/>
      <c r="X65" s="47">
        <f>T65</f>
        <v>4</v>
      </c>
      <c r="Y65" s="47">
        <f>W65*I65</f>
        <v>0</v>
      </c>
      <c r="Z65" s="47">
        <f>IF(I65&gt;5,1,0)*W65</f>
        <v>0</v>
      </c>
      <c r="AA65" s="47">
        <f>IF(I65&gt;5,I65,0)</f>
        <v>0</v>
      </c>
      <c r="AB65" s="47">
        <f>Z65*I65</f>
        <v>0</v>
      </c>
      <c r="AC65" s="47"/>
      <c r="AD65" s="47"/>
      <c r="AE65" s="47">
        <v>0</v>
      </c>
      <c r="AF65" s="47">
        <v>0</v>
      </c>
      <c r="AG65" s="47">
        <v>0</v>
      </c>
      <c r="AH65" s="47">
        <v>0</v>
      </c>
      <c r="AI65" s="47">
        <v>0</v>
      </c>
      <c r="AJ65" s="47">
        <v>1</v>
      </c>
      <c r="AK65" s="47">
        <v>3</v>
      </c>
      <c r="AL65" s="47">
        <v>1</v>
      </c>
      <c r="AM65" s="139">
        <f>AL65/H65</f>
        <v>0.25</v>
      </c>
      <c r="AN65" s="139">
        <f>AK65/H65</f>
        <v>0.75</v>
      </c>
      <c r="AO65" s="47">
        <v>1</v>
      </c>
      <c r="AP65" s="47">
        <v>0</v>
      </c>
      <c r="AQ65" t="s" s="11">
        <v>729</v>
      </c>
      <c r="AR65" t="s" s="11">
        <v>834</v>
      </c>
      <c r="AS65" s="46"/>
      <c r="AT65" t="s" s="11">
        <v>835</v>
      </c>
      <c r="AU65" s="136">
        <v>1</v>
      </c>
      <c r="AV65" s="47">
        <v>0</v>
      </c>
      <c r="AW65" s="47"/>
      <c r="AX65" t="s" s="11">
        <v>111</v>
      </c>
      <c r="AY65" t="s" s="11">
        <v>836</v>
      </c>
      <c r="AZ65" t="s" s="11">
        <v>837</v>
      </c>
      <c r="BA65" t="s" s="11">
        <v>838</v>
      </c>
      <c r="BB65" t="s" s="11">
        <v>839</v>
      </c>
      <c r="BC65" s="46"/>
      <c r="BD65" s="46"/>
      <c r="BE65" s="46"/>
      <c r="BF65" s="46"/>
      <c r="BG65" s="46"/>
      <c r="BH65" s="46"/>
      <c r="BI65" s="46"/>
      <c r="BJ65" s="46"/>
      <c r="BK65" s="46"/>
      <c r="BL65" s="46"/>
      <c r="BM65" s="46"/>
      <c r="BN65" s="46"/>
      <c r="BO65" s="46"/>
    </row>
    <row r="66" ht="17" customHeight="1">
      <c r="A66" s="41">
        <v>1997</v>
      </c>
      <c r="B66" s="136">
        <v>12</v>
      </c>
      <c r="C66" s="136">
        <v>18</v>
      </c>
      <c r="D66" t="s" s="11">
        <v>20</v>
      </c>
      <c r="E66" t="s" s="11">
        <v>840</v>
      </c>
      <c r="F66" t="s" s="11">
        <v>841</v>
      </c>
      <c r="G66" s="47">
        <v>41</v>
      </c>
      <c r="H66" s="45">
        <v>5</v>
      </c>
      <c r="I66" s="45">
        <v>5</v>
      </c>
      <c r="J66" s="47">
        <f>IF($I66&gt;5,1,0)</f>
        <v>0</v>
      </c>
      <c r="K66" s="47">
        <f>J66*V66</f>
        <v>0</v>
      </c>
      <c r="L66" s="45">
        <v>2</v>
      </c>
      <c r="M66" s="47"/>
      <c r="N66" s="47"/>
      <c r="O66" s="47"/>
      <c r="P66" s="47">
        <v>0</v>
      </c>
      <c r="Q66" s="47"/>
      <c r="R66" s="47"/>
      <c r="S66" s="46"/>
      <c r="T66" s="45">
        <v>5</v>
      </c>
      <c r="U66" s="47">
        <v>0</v>
      </c>
      <c r="V66" s="47">
        <v>1</v>
      </c>
      <c r="W66" s="47">
        <v>1</v>
      </c>
      <c r="X66" s="47">
        <f>T66</f>
        <v>5</v>
      </c>
      <c r="Y66" s="47">
        <f>W66*I66</f>
        <v>5</v>
      </c>
      <c r="Z66" s="47">
        <f>IF(I66&gt;5,1,0)*W66</f>
        <v>0</v>
      </c>
      <c r="AA66" s="47">
        <f>IF(I66&gt;5,I66,0)</f>
        <v>0</v>
      </c>
      <c r="AB66" s="47">
        <f>Z66*I66</f>
        <v>0</v>
      </c>
      <c r="AC66" s="47"/>
      <c r="AD66" s="47"/>
      <c r="AE66" s="47">
        <v>0</v>
      </c>
      <c r="AF66" s="47">
        <v>0</v>
      </c>
      <c r="AG66" s="47">
        <v>0</v>
      </c>
      <c r="AH66" s="47">
        <v>0</v>
      </c>
      <c r="AI66" s="47">
        <v>0</v>
      </c>
      <c r="AJ66" s="59">
        <v>0</v>
      </c>
      <c r="AK66" s="47"/>
      <c r="AL66" s="47"/>
      <c r="AM66" s="139"/>
      <c r="AN66" s="47"/>
      <c r="AO66" s="47"/>
      <c r="AP66" s="47"/>
      <c r="AQ66" t="s" s="6">
        <v>729</v>
      </c>
      <c r="AR66" t="s" s="48">
        <v>842</v>
      </c>
      <c r="AS66" s="46"/>
      <c r="AT66" s="46"/>
      <c r="AU66" s="140"/>
      <c r="AV66" s="47">
        <v>1</v>
      </c>
      <c r="AW66" s="47">
        <v>1</v>
      </c>
      <c r="AX66" t="s" s="43">
        <v>843</v>
      </c>
      <c r="AY66" s="140"/>
      <c r="AZ66" t="s" s="6">
        <v>844</v>
      </c>
      <c r="BA66" t="s" s="50">
        <v>1669</v>
      </c>
      <c r="BB66" s="46"/>
      <c r="BC66" s="46"/>
      <c r="BD66" s="46"/>
      <c r="BE66" s="46"/>
      <c r="BF66" s="46"/>
      <c r="BG66" s="46"/>
      <c r="BH66" s="46"/>
      <c r="BI66" s="46"/>
      <c r="BJ66" s="46"/>
      <c r="BK66" s="46"/>
      <c r="BL66" s="46"/>
      <c r="BM66" s="46"/>
      <c r="BN66" s="46"/>
      <c r="BO66" s="46"/>
    </row>
    <row r="67" ht="17" customHeight="1">
      <c r="A67" s="41">
        <v>1997</v>
      </c>
      <c r="B67" s="42">
        <v>9</v>
      </c>
      <c r="C67" s="42">
        <v>15</v>
      </c>
      <c r="D67" t="s" s="43">
        <v>502</v>
      </c>
      <c r="E67" t="s" s="43">
        <v>846</v>
      </c>
      <c r="F67" t="s" s="43">
        <v>847</v>
      </c>
      <c r="G67" s="44">
        <v>43</v>
      </c>
      <c r="H67" s="45">
        <v>4</v>
      </c>
      <c r="I67" s="45">
        <v>4</v>
      </c>
      <c r="J67" s="47">
        <f>IF($I67&gt;5,1,0)</f>
        <v>0</v>
      </c>
      <c r="K67" s="47">
        <f>J67*V67</f>
        <v>0</v>
      </c>
      <c r="L67" s="45">
        <v>3</v>
      </c>
      <c r="M67" s="46"/>
      <c r="N67" s="46"/>
      <c r="O67" s="46"/>
      <c r="P67" s="47">
        <v>0</v>
      </c>
      <c r="Q67" s="46"/>
      <c r="R67" s="46"/>
      <c r="S67" s="46"/>
      <c r="T67" s="45">
        <v>4</v>
      </c>
      <c r="U67" s="47">
        <v>1</v>
      </c>
      <c r="V67" s="47">
        <v>0</v>
      </c>
      <c r="W67" s="2"/>
      <c r="X67" s="47">
        <f>T67</f>
        <v>4</v>
      </c>
      <c r="Y67" s="47">
        <f>W67*I67</f>
        <v>0</v>
      </c>
      <c r="Z67" s="47">
        <f>IF(I67&gt;5,1,0)*W67</f>
        <v>0</v>
      </c>
      <c r="AA67" s="47">
        <f>IF(I67&gt;5,I67,0)</f>
        <v>0</v>
      </c>
      <c r="AB67" s="47">
        <f>Z67*I67</f>
        <v>0</v>
      </c>
      <c r="AC67" s="46"/>
      <c r="AD67" s="46"/>
      <c r="AE67" s="47">
        <v>0</v>
      </c>
      <c r="AF67" s="47">
        <v>0</v>
      </c>
      <c r="AG67" s="47">
        <v>0</v>
      </c>
      <c r="AH67" s="47">
        <v>0</v>
      </c>
      <c r="AI67" s="47">
        <v>0</v>
      </c>
      <c r="AJ67" s="47">
        <v>0</v>
      </c>
      <c r="AK67" s="46"/>
      <c r="AL67" s="46"/>
      <c r="AM67" s="46"/>
      <c r="AN67" s="46"/>
      <c r="AO67" s="46"/>
      <c r="AP67" s="46"/>
      <c r="AQ67" t="s" s="6">
        <v>729</v>
      </c>
      <c r="AR67" t="s" s="48">
        <v>848</v>
      </c>
      <c r="AS67" s="46"/>
      <c r="AT67" s="46"/>
      <c r="AU67" s="49"/>
      <c r="AV67" s="47">
        <v>0</v>
      </c>
      <c r="AW67" s="44"/>
      <c r="AX67" t="s" s="43">
        <v>664</v>
      </c>
      <c r="AY67" s="46"/>
      <c r="AZ67" t="s" s="6">
        <v>849</v>
      </c>
      <c r="BA67" t="s" s="50">
        <v>850</v>
      </c>
      <c r="BB67" s="46"/>
      <c r="BC67" s="46"/>
      <c r="BD67" s="46"/>
      <c r="BE67" s="46"/>
      <c r="BF67" s="46"/>
      <c r="BG67" s="46"/>
      <c r="BH67" s="46"/>
      <c r="BI67" s="46"/>
      <c r="BJ67" s="46"/>
      <c r="BK67" s="46"/>
      <c r="BL67" s="46"/>
      <c r="BM67" s="46"/>
      <c r="BN67" s="46"/>
      <c r="BO67" s="46"/>
    </row>
    <row r="68" ht="17" customHeight="1">
      <c r="A68" s="41">
        <v>1996</v>
      </c>
      <c r="B68" s="42">
        <v>2</v>
      </c>
      <c r="C68" s="42">
        <v>9</v>
      </c>
      <c r="D68" t="s" s="43">
        <v>28</v>
      </c>
      <c r="E68" t="s" s="43">
        <v>851</v>
      </c>
      <c r="F68" t="s" s="43">
        <v>852</v>
      </c>
      <c r="G68" s="44">
        <v>41</v>
      </c>
      <c r="H68" s="45">
        <v>6</v>
      </c>
      <c r="I68" s="45">
        <v>6</v>
      </c>
      <c r="J68" s="47">
        <f>IF($I68&gt;5,1,0)</f>
        <v>1</v>
      </c>
      <c r="K68" s="47">
        <f>J68*V68</f>
        <v>0</v>
      </c>
      <c r="L68" s="45">
        <v>1</v>
      </c>
      <c r="M68" s="46"/>
      <c r="N68" s="46"/>
      <c r="O68" s="46"/>
      <c r="P68" s="47">
        <v>1</v>
      </c>
      <c r="Q68" s="46"/>
      <c r="R68" s="46"/>
      <c r="S68" s="46"/>
      <c r="T68" s="45">
        <v>6</v>
      </c>
      <c r="U68" s="47">
        <v>1</v>
      </c>
      <c r="V68" s="47">
        <v>0</v>
      </c>
      <c r="W68" s="2"/>
      <c r="X68" s="47">
        <f>T68</f>
        <v>6</v>
      </c>
      <c r="Y68" s="47">
        <f>W68*I68</f>
        <v>0</v>
      </c>
      <c r="Z68" s="47">
        <f>IF(I68&gt;5,1,0)*W68</f>
        <v>0</v>
      </c>
      <c r="AA68" s="47">
        <f>IF(I68&gt;5,I68,0)</f>
        <v>6</v>
      </c>
      <c r="AB68" s="47">
        <f>Z68*I68</f>
        <v>0</v>
      </c>
      <c r="AC68" s="46"/>
      <c r="AD68" s="46"/>
      <c r="AE68" s="47">
        <v>0</v>
      </c>
      <c r="AF68" s="47">
        <v>0</v>
      </c>
      <c r="AG68" s="47">
        <v>0</v>
      </c>
      <c r="AH68" s="47">
        <v>0</v>
      </c>
      <c r="AI68" s="47">
        <v>0</v>
      </c>
      <c r="AJ68" s="47">
        <v>1</v>
      </c>
      <c r="AK68" s="46"/>
      <c r="AL68" s="46"/>
      <c r="AM68" s="46"/>
      <c r="AN68" s="46"/>
      <c r="AO68" s="46"/>
      <c r="AP68" s="46"/>
      <c r="AQ68" t="s" s="6">
        <v>729</v>
      </c>
      <c r="AR68" t="s" s="48">
        <v>853</v>
      </c>
      <c r="AS68" s="46"/>
      <c r="AT68" s="46"/>
      <c r="AU68" s="49"/>
      <c r="AV68" s="47">
        <v>0</v>
      </c>
      <c r="AW68" s="44"/>
      <c r="AX68" t="s" s="43">
        <v>211</v>
      </c>
      <c r="AY68" s="46"/>
      <c r="AZ68" t="s" s="6">
        <v>854</v>
      </c>
      <c r="BA68" t="s" s="50">
        <v>1733</v>
      </c>
      <c r="BB68" s="46"/>
      <c r="BC68" s="46"/>
      <c r="BD68" s="46"/>
      <c r="BE68" s="46"/>
      <c r="BF68" s="46"/>
      <c r="BG68" s="46"/>
      <c r="BH68" s="46"/>
      <c r="BI68" s="46"/>
      <c r="BJ68" s="46"/>
      <c r="BK68" s="46"/>
      <c r="BL68" s="46"/>
      <c r="BM68" s="46"/>
      <c r="BN68" s="46"/>
      <c r="BO68" s="46"/>
    </row>
    <row r="69" ht="17" customHeight="1">
      <c r="A69" s="41">
        <v>1995</v>
      </c>
      <c r="B69" s="42">
        <v>7</v>
      </c>
      <c r="C69" s="42">
        <v>19</v>
      </c>
      <c r="D69" t="s" s="43">
        <v>20</v>
      </c>
      <c r="E69" t="s" s="43">
        <v>223</v>
      </c>
      <c r="F69" s="46"/>
      <c r="G69" s="44"/>
      <c r="H69" s="45">
        <v>4</v>
      </c>
      <c r="I69" s="45">
        <v>4</v>
      </c>
      <c r="J69" s="47">
        <f>IF($I69&gt;5,1,0)</f>
        <v>0</v>
      </c>
      <c r="K69" s="47">
        <f>J69*V69</f>
        <v>0</v>
      </c>
      <c r="L69" s="45">
        <v>0</v>
      </c>
      <c r="M69" s="46"/>
      <c r="N69" s="46"/>
      <c r="O69" s="46"/>
      <c r="P69" s="47">
        <v>0</v>
      </c>
      <c r="Q69" s="46"/>
      <c r="R69" s="46"/>
      <c r="S69" s="46"/>
      <c r="T69" s="45">
        <v>4</v>
      </c>
      <c r="U69" s="47">
        <v>1</v>
      </c>
      <c r="V69" s="47">
        <v>0</v>
      </c>
      <c r="W69" s="2"/>
      <c r="X69" s="47">
        <f>T69</f>
        <v>4</v>
      </c>
      <c r="Y69" s="47">
        <f>W69*I69</f>
        <v>0</v>
      </c>
      <c r="Z69" s="47">
        <f>IF(I69&gt;5,1,0)*W69</f>
        <v>0</v>
      </c>
      <c r="AA69" s="47">
        <f>IF(I69&gt;5,I69,0)</f>
        <v>0</v>
      </c>
      <c r="AB69" s="47">
        <f>Z69*I69</f>
        <v>0</v>
      </c>
      <c r="AC69" s="46"/>
      <c r="AD69" s="46"/>
      <c r="AE69" s="47">
        <v>0</v>
      </c>
      <c r="AF69" s="47">
        <v>0</v>
      </c>
      <c r="AG69" s="47">
        <v>0</v>
      </c>
      <c r="AH69" s="47">
        <v>0</v>
      </c>
      <c r="AI69" s="47">
        <v>0</v>
      </c>
      <c r="AJ69" s="46"/>
      <c r="AK69" s="46"/>
      <c r="AL69" s="46"/>
      <c r="AM69" s="46"/>
      <c r="AN69" s="46"/>
      <c r="AO69" s="46"/>
      <c r="AP69" s="46"/>
      <c r="AQ69" t="s" s="6">
        <v>729</v>
      </c>
      <c r="AR69" t="s" s="48">
        <v>857</v>
      </c>
      <c r="AS69" s="46"/>
      <c r="AT69" s="46"/>
      <c r="AU69" s="49"/>
      <c r="AV69" s="47">
        <v>0</v>
      </c>
      <c r="AW69" s="44"/>
      <c r="AX69" t="s" s="43">
        <v>111</v>
      </c>
      <c r="AY69" s="46"/>
      <c r="AZ69" t="s" s="6">
        <v>858</v>
      </c>
      <c r="BA69" s="57"/>
      <c r="BB69" s="46"/>
      <c r="BC69" s="46"/>
      <c r="BD69" s="46"/>
      <c r="BE69" s="46"/>
      <c r="BF69" s="46"/>
      <c r="BG69" s="46"/>
      <c r="BH69" s="46"/>
      <c r="BI69" s="46"/>
      <c r="BJ69" s="46"/>
      <c r="BK69" s="46"/>
      <c r="BL69" s="46"/>
      <c r="BM69" s="46"/>
      <c r="BN69" s="46"/>
      <c r="BO69" s="46"/>
    </row>
    <row r="70" ht="17" customHeight="1">
      <c r="A70" s="41">
        <v>1995</v>
      </c>
      <c r="B70" s="42">
        <v>4</v>
      </c>
      <c r="C70" s="42">
        <v>3</v>
      </c>
      <c r="D70" t="s" s="43">
        <v>70</v>
      </c>
      <c r="E70" t="s" s="43">
        <v>859</v>
      </c>
      <c r="F70" t="s" s="43">
        <v>860</v>
      </c>
      <c r="G70" s="44">
        <v>28</v>
      </c>
      <c r="H70" s="45">
        <v>6</v>
      </c>
      <c r="I70" s="45">
        <v>6</v>
      </c>
      <c r="J70" s="47">
        <f>IF($I70&gt;5,1,0)</f>
        <v>1</v>
      </c>
      <c r="K70" s="47">
        <f>J70*V70</f>
        <v>0</v>
      </c>
      <c r="L70" s="45">
        <v>0</v>
      </c>
      <c r="M70" s="46"/>
      <c r="N70" s="46"/>
      <c r="O70" s="46"/>
      <c r="P70" s="47">
        <v>1</v>
      </c>
      <c r="Q70" s="46"/>
      <c r="R70" s="46"/>
      <c r="S70" s="46"/>
      <c r="T70" s="45">
        <v>6</v>
      </c>
      <c r="U70" s="47">
        <v>1</v>
      </c>
      <c r="V70" s="47">
        <v>0</v>
      </c>
      <c r="W70" s="2"/>
      <c r="X70" s="47">
        <f>T70</f>
        <v>6</v>
      </c>
      <c r="Y70" s="47">
        <f>W70*I70</f>
        <v>0</v>
      </c>
      <c r="Z70" s="47">
        <f>IF(I70&gt;5,1,0)*W70</f>
        <v>0</v>
      </c>
      <c r="AA70" s="47">
        <f>IF(I70&gt;5,I70,0)</f>
        <v>6</v>
      </c>
      <c r="AB70" s="47">
        <f>Z70*I70</f>
        <v>0</v>
      </c>
      <c r="AC70" s="46"/>
      <c r="AD70" s="46"/>
      <c r="AE70" s="47">
        <v>0</v>
      </c>
      <c r="AF70" s="47">
        <v>0</v>
      </c>
      <c r="AG70" s="47">
        <v>0</v>
      </c>
      <c r="AH70" s="47">
        <v>0</v>
      </c>
      <c r="AI70" s="47">
        <v>0</v>
      </c>
      <c r="AJ70" s="47">
        <v>0</v>
      </c>
      <c r="AK70" s="46"/>
      <c r="AL70" s="46"/>
      <c r="AM70" s="46"/>
      <c r="AN70" s="46"/>
      <c r="AO70" s="46"/>
      <c r="AP70" s="46"/>
      <c r="AQ70" t="s" s="6">
        <v>729</v>
      </c>
      <c r="AR70" t="s" s="48">
        <v>861</v>
      </c>
      <c r="AS70" s="46"/>
      <c r="AT70" s="46"/>
      <c r="AU70" s="49"/>
      <c r="AV70" s="47">
        <v>0</v>
      </c>
      <c r="AW70" s="44"/>
      <c r="AX70" t="s" s="43">
        <v>211</v>
      </c>
      <c r="AY70" s="46"/>
      <c r="AZ70" t="s" s="50">
        <v>1734</v>
      </c>
      <c r="BA70" t="s" s="50">
        <v>1734</v>
      </c>
      <c r="BB70" s="46"/>
      <c r="BC70" s="46"/>
      <c r="BD70" s="46"/>
      <c r="BE70" s="46"/>
      <c r="BF70" s="46"/>
      <c r="BG70" s="46"/>
      <c r="BH70" s="46"/>
      <c r="BI70" s="46"/>
      <c r="BJ70" s="46"/>
      <c r="BK70" s="46"/>
      <c r="BL70" s="46"/>
      <c r="BM70" s="46"/>
      <c r="BN70" s="46"/>
      <c r="BO70" s="46"/>
    </row>
    <row r="71" ht="17" customHeight="1">
      <c r="A71" s="46"/>
      <c r="B71" s="46"/>
      <c r="C71" s="46"/>
      <c r="D71" s="46"/>
      <c r="E71" s="46"/>
      <c r="F71" s="46"/>
      <c r="G71" s="44"/>
      <c r="H71" s="46"/>
      <c r="I71" s="46"/>
      <c r="J71" s="46"/>
      <c r="K71" s="46"/>
      <c r="L71" s="46"/>
      <c r="M71" s="46"/>
      <c r="N71" s="46"/>
      <c r="O71" s="46"/>
      <c r="P71" s="46"/>
      <c r="Q71" s="46"/>
      <c r="R71" s="46"/>
      <c r="S71" s="46"/>
      <c r="T71" s="46"/>
      <c r="U71" s="46"/>
      <c r="V71" s="46"/>
      <c r="W71" s="2"/>
      <c r="X71" s="47">
        <f>T71</f>
        <v>0</v>
      </c>
      <c r="Y71" s="47">
        <f>W71*I71</f>
        <v>0</v>
      </c>
      <c r="Z71" s="47">
        <f>IF(I71&gt;5,1,0)*W71</f>
        <v>0</v>
      </c>
      <c r="AA71" s="47">
        <f>IF(I71&gt;5,I71,0)</f>
        <v>0</v>
      </c>
      <c r="AB71" s="47">
        <f>Z71*I71</f>
        <v>0</v>
      </c>
      <c r="AC71" s="46"/>
      <c r="AD71" s="46"/>
      <c r="AE71" s="46"/>
      <c r="AF71" s="46"/>
      <c r="AG71" s="46"/>
      <c r="AH71" s="46"/>
      <c r="AI71" s="46"/>
      <c r="AJ71" s="46"/>
      <c r="AK71" s="46"/>
      <c r="AL71" s="46"/>
      <c r="AM71" s="46"/>
      <c r="AN71" s="46"/>
      <c r="AO71" s="46"/>
      <c r="AP71" s="46"/>
      <c r="AQ71" s="46"/>
      <c r="AR71" s="46"/>
      <c r="AS71" s="46"/>
      <c r="AT71" s="46"/>
      <c r="AU71" s="49"/>
      <c r="AV71" s="46"/>
      <c r="AW71" s="44"/>
      <c r="AX71" s="46"/>
      <c r="AY71" s="46"/>
      <c r="AZ71" s="46"/>
      <c r="BA71" s="46"/>
      <c r="BB71" s="46"/>
      <c r="BC71" s="46"/>
      <c r="BD71" s="46"/>
      <c r="BE71" s="46"/>
      <c r="BF71" s="46"/>
      <c r="BG71" s="46"/>
      <c r="BH71" s="46"/>
      <c r="BI71" s="46"/>
      <c r="BJ71" s="46"/>
      <c r="BK71" s="46"/>
      <c r="BL71" s="46"/>
      <c r="BM71" s="46"/>
      <c r="BN71" s="46"/>
      <c r="BO71" s="46"/>
    </row>
    <row r="72" ht="17" customHeight="1">
      <c r="A72" s="64">
        <v>1994</v>
      </c>
      <c r="B72" s="64">
        <v>6</v>
      </c>
      <c r="C72" s="64">
        <v>20</v>
      </c>
      <c r="D72" t="s" s="65">
        <v>33</v>
      </c>
      <c r="E72" t="s" s="65">
        <v>863</v>
      </c>
      <c r="F72" t="s" s="65">
        <v>864</v>
      </c>
      <c r="G72" s="66">
        <v>20</v>
      </c>
      <c r="H72" s="66">
        <v>5</v>
      </c>
      <c r="I72" s="66">
        <v>5</v>
      </c>
      <c r="J72" s="47">
        <f>IF($I72&gt;5,1,0)</f>
        <v>0</v>
      </c>
      <c r="K72" s="66"/>
      <c r="L72" s="66">
        <v>23</v>
      </c>
      <c r="M72" s="46"/>
      <c r="N72" s="46"/>
      <c r="O72" s="46"/>
      <c r="P72" s="46"/>
      <c r="Q72" s="46"/>
      <c r="R72" s="46"/>
      <c r="S72" s="46"/>
      <c r="T72" s="66">
        <v>5</v>
      </c>
      <c r="U72" s="193">
        <v>0</v>
      </c>
      <c r="V72" s="66">
        <v>1</v>
      </c>
      <c r="W72" s="66">
        <v>1</v>
      </c>
      <c r="X72" s="47">
        <f>T72</f>
        <v>5</v>
      </c>
      <c r="Y72" s="193">
        <f>W72*I72</f>
        <v>5</v>
      </c>
      <c r="Z72" s="193">
        <f>IF(I72&gt;5,1,0)*W72</f>
        <v>0</v>
      </c>
      <c r="AA72" s="47">
        <f>IF(I72&gt;5,I72,0)</f>
        <v>0</v>
      </c>
      <c r="AB72" s="193">
        <f>Z72*I72</f>
        <v>0</v>
      </c>
      <c r="AC72" s="68"/>
      <c r="AD72" s="46"/>
      <c r="AE72" s="66">
        <v>0</v>
      </c>
      <c r="AF72" s="68">
        <f>IF(U72=1,IF(V72=1,1,0),0)</f>
        <v>0</v>
      </c>
      <c r="AG72" s="68">
        <f>IF(U72=1,IF(AE72=1,1,0),0)</f>
        <v>0</v>
      </c>
      <c r="AH72" s="68">
        <f>IF(U72=1,IF(V72=1,IF(AE72=1,1,0),0),0)</f>
        <v>0</v>
      </c>
      <c r="AI72" s="193">
        <v>0</v>
      </c>
      <c r="AJ72" s="46"/>
      <c r="AK72" s="46"/>
      <c r="AL72" s="46"/>
      <c r="AM72" s="46"/>
      <c r="AN72" s="46"/>
      <c r="AO72" s="46"/>
      <c r="AP72" s="46"/>
      <c r="AQ72" t="s" s="65">
        <v>865</v>
      </c>
      <c r="AR72" t="s" s="65">
        <v>866</v>
      </c>
      <c r="AS72" s="46"/>
      <c r="AT72" s="46"/>
      <c r="AU72" s="2"/>
      <c r="AV72" s="66">
        <v>1</v>
      </c>
      <c r="AW72" s="66">
        <v>1</v>
      </c>
      <c r="AX72" t="s" s="65">
        <v>843</v>
      </c>
      <c r="AY72" s="46"/>
      <c r="AZ72" s="46"/>
      <c r="BA72" s="46"/>
      <c r="BB72" s="46"/>
      <c r="BC72" s="46"/>
      <c r="BD72" s="46"/>
      <c r="BE72" s="46"/>
      <c r="BF72" s="46"/>
      <c r="BG72" s="46"/>
      <c r="BH72" s="46"/>
      <c r="BI72" s="46"/>
      <c r="BJ72" s="46"/>
      <c r="BK72" s="46"/>
      <c r="BL72" s="46"/>
      <c r="BM72" s="46"/>
      <c r="BN72" s="46"/>
      <c r="BO72" s="46"/>
    </row>
    <row r="73" ht="17" customHeight="1">
      <c r="A73" s="41">
        <v>1993</v>
      </c>
      <c r="B73" s="42">
        <v>12</v>
      </c>
      <c r="C73" s="42">
        <v>14</v>
      </c>
      <c r="D73" t="s" s="43">
        <v>100</v>
      </c>
      <c r="E73" t="s" s="43">
        <v>284</v>
      </c>
      <c r="F73" t="s" s="43">
        <v>867</v>
      </c>
      <c r="G73" s="44">
        <v>19</v>
      </c>
      <c r="H73" s="45">
        <v>4</v>
      </c>
      <c r="I73" s="45">
        <v>4</v>
      </c>
      <c r="J73" s="47">
        <f>IF($I73&gt;5,1,0)</f>
        <v>0</v>
      </c>
      <c r="K73" s="44"/>
      <c r="L73" s="45">
        <v>1</v>
      </c>
      <c r="M73" s="46"/>
      <c r="N73" s="46"/>
      <c r="O73" s="46"/>
      <c r="P73" s="46"/>
      <c r="Q73" s="46"/>
      <c r="R73" s="46"/>
      <c r="S73" s="46"/>
      <c r="T73" s="45">
        <v>4</v>
      </c>
      <c r="U73" s="47">
        <v>1</v>
      </c>
      <c r="V73" s="45">
        <v>0</v>
      </c>
      <c r="W73" s="44"/>
      <c r="X73" s="47">
        <f>T73</f>
        <v>4</v>
      </c>
      <c r="Y73" s="47">
        <f>W73*I73</f>
        <v>0</v>
      </c>
      <c r="Z73" s="47">
        <f>IF(I73&gt;5,1,0)*W73</f>
        <v>0</v>
      </c>
      <c r="AA73" s="47">
        <f>IF(I73&gt;5,I73,0)</f>
        <v>0</v>
      </c>
      <c r="AB73" s="47">
        <f>Z73*I73</f>
        <v>0</v>
      </c>
      <c r="AC73" s="8"/>
      <c r="AD73" s="46"/>
      <c r="AE73" s="45">
        <v>0</v>
      </c>
      <c r="AF73" s="49">
        <f>IF(U73=1,IF(V73=1,1,0),0)</f>
        <v>0</v>
      </c>
      <c r="AG73" s="49">
        <f>IF(U73=1,IF(AE73=1,1,0),0)</f>
        <v>0</v>
      </c>
      <c r="AH73" s="49">
        <f>IF(U73=1,IF(V73=1,IF(AE73=1,1,0),0),0)</f>
        <v>0</v>
      </c>
      <c r="AI73" s="47">
        <v>0</v>
      </c>
      <c r="AJ73" s="46"/>
      <c r="AK73" s="46"/>
      <c r="AL73" s="46"/>
      <c r="AM73" s="46"/>
      <c r="AN73" s="46"/>
      <c r="AO73" s="46"/>
      <c r="AP73" s="46"/>
      <c r="AQ73" t="s" s="6">
        <v>729</v>
      </c>
      <c r="AR73" t="s" s="58">
        <v>868</v>
      </c>
      <c r="AS73" s="46"/>
      <c r="AT73" s="46"/>
      <c r="AU73" s="2"/>
      <c r="AV73" s="45">
        <v>0</v>
      </c>
      <c r="AW73" s="44"/>
      <c r="AX73" t="s" s="6">
        <v>664</v>
      </c>
      <c r="AY73" s="46"/>
      <c r="AZ73" s="46"/>
      <c r="BA73" s="46"/>
      <c r="BB73" s="46"/>
      <c r="BC73" s="46"/>
      <c r="BD73" s="46"/>
      <c r="BE73" s="46"/>
      <c r="BF73" s="46"/>
      <c r="BG73" s="46"/>
      <c r="BH73" s="46"/>
      <c r="BI73" s="46"/>
      <c r="BJ73" s="46"/>
      <c r="BK73" s="46"/>
      <c r="BL73" s="46"/>
      <c r="BM73" s="46"/>
      <c r="BN73" s="46"/>
      <c r="BO73" s="46"/>
    </row>
    <row r="74" ht="17" customHeight="1">
      <c r="A74" s="41">
        <v>1993</v>
      </c>
      <c r="B74" s="42">
        <v>12</v>
      </c>
      <c r="C74" s="42">
        <v>7</v>
      </c>
      <c r="D74" t="s" s="43">
        <v>92</v>
      </c>
      <c r="E74" t="s" s="43">
        <v>91</v>
      </c>
      <c r="F74" t="s" s="43">
        <v>869</v>
      </c>
      <c r="G74" s="44">
        <v>35</v>
      </c>
      <c r="H74" s="45">
        <v>6</v>
      </c>
      <c r="I74" s="45">
        <v>6</v>
      </c>
      <c r="J74" s="47">
        <f>IF($I74&gt;5,1,0)</f>
        <v>1</v>
      </c>
      <c r="K74" s="44"/>
      <c r="L74" s="45">
        <v>19</v>
      </c>
      <c r="M74" s="46"/>
      <c r="N74" s="46"/>
      <c r="O74" s="46"/>
      <c r="P74" s="46"/>
      <c r="Q74" s="46"/>
      <c r="R74" s="46"/>
      <c r="S74" s="46"/>
      <c r="T74" s="45">
        <v>6</v>
      </c>
      <c r="U74" s="47">
        <v>1</v>
      </c>
      <c r="V74" s="59">
        <v>0</v>
      </c>
      <c r="W74" s="2"/>
      <c r="X74" s="47">
        <f>T74</f>
        <v>6</v>
      </c>
      <c r="Y74" s="47">
        <f>W74*I74</f>
        <v>0</v>
      </c>
      <c r="Z74" s="47">
        <f>IF(I74&gt;5,1,0)*W74</f>
        <v>0</v>
      </c>
      <c r="AA74" s="47">
        <f>IF(I74&gt;5,I74,0)</f>
        <v>6</v>
      </c>
      <c r="AB74" s="47">
        <f>Z74*I74</f>
        <v>0</v>
      </c>
      <c r="AC74" s="8"/>
      <c r="AD74" s="46"/>
      <c r="AE74" s="45">
        <v>0</v>
      </c>
      <c r="AF74" s="49">
        <f>IF(U74=1,IF(V74=1,1,0),0)</f>
        <v>0</v>
      </c>
      <c r="AG74" s="49">
        <f>IF(U74=1,IF(AE74=1,1,0),0)</f>
        <v>0</v>
      </c>
      <c r="AH74" s="49">
        <f>IF(U74=1,IF(V74=1,IF(AE74=1,1,0),0),0)</f>
        <v>0</v>
      </c>
      <c r="AI74" s="47">
        <v>0</v>
      </c>
      <c r="AJ74" s="46"/>
      <c r="AK74" s="46"/>
      <c r="AL74" s="46"/>
      <c r="AM74" s="46"/>
      <c r="AN74" s="46"/>
      <c r="AO74" s="46"/>
      <c r="AP74" s="46"/>
      <c r="AQ74" t="s" s="60">
        <v>870</v>
      </c>
      <c r="AR74" t="s" s="61">
        <v>871</v>
      </c>
      <c r="AS74" s="62"/>
      <c r="AT74" s="46"/>
      <c r="AU74" s="49"/>
      <c r="AV74" s="59">
        <v>0</v>
      </c>
      <c r="AW74" s="44"/>
      <c r="AX74" t="s" s="6">
        <v>664</v>
      </c>
      <c r="AY74" s="46"/>
      <c r="AZ74" s="46"/>
      <c r="BA74" s="46"/>
      <c r="BB74" s="46"/>
      <c r="BC74" s="46"/>
      <c r="BD74" s="46"/>
      <c r="BE74" s="46"/>
      <c r="BF74" s="46"/>
      <c r="BG74" s="46"/>
      <c r="BH74" s="46"/>
      <c r="BI74" s="46"/>
      <c r="BJ74" s="46"/>
      <c r="BK74" s="46"/>
      <c r="BL74" s="46"/>
      <c r="BM74" s="46"/>
      <c r="BN74" s="46"/>
      <c r="BO74" s="46"/>
    </row>
    <row r="75" ht="17" customHeight="1">
      <c r="A75" s="41">
        <v>1993</v>
      </c>
      <c r="B75" s="42">
        <v>8</v>
      </c>
      <c r="C75" s="42">
        <v>6</v>
      </c>
      <c r="D75" t="s" s="43">
        <v>656</v>
      </c>
      <c r="E75" t="s" s="43">
        <v>872</v>
      </c>
      <c r="F75" t="s" s="43">
        <v>873</v>
      </c>
      <c r="G75" s="44">
        <v>22</v>
      </c>
      <c r="H75" s="45">
        <v>4</v>
      </c>
      <c r="I75" s="45">
        <v>4</v>
      </c>
      <c r="J75" s="47">
        <f>IF($I75&gt;5,1,0)</f>
        <v>0</v>
      </c>
      <c r="K75" s="44"/>
      <c r="L75" s="45">
        <v>8</v>
      </c>
      <c r="M75" s="46"/>
      <c r="N75" s="46"/>
      <c r="O75" s="46"/>
      <c r="P75" s="46"/>
      <c r="Q75" s="46"/>
      <c r="R75" s="46"/>
      <c r="S75" s="46"/>
      <c r="T75" s="45">
        <v>4</v>
      </c>
      <c r="U75" s="47">
        <v>0</v>
      </c>
      <c r="V75" s="59">
        <v>0</v>
      </c>
      <c r="W75" s="2"/>
      <c r="X75" s="47">
        <f>T75</f>
        <v>4</v>
      </c>
      <c r="Y75" s="47">
        <f>W75*I75</f>
        <v>0</v>
      </c>
      <c r="Z75" s="47">
        <f>IF(I75&gt;5,1,0)*W75</f>
        <v>0</v>
      </c>
      <c r="AA75" s="47">
        <f>IF(I75&gt;5,I75,0)</f>
        <v>0</v>
      </c>
      <c r="AB75" s="47">
        <f>Z75*I75</f>
        <v>0</v>
      </c>
      <c r="AC75" s="8"/>
      <c r="AD75" s="46"/>
      <c r="AE75" s="45">
        <v>1</v>
      </c>
      <c r="AF75" s="49">
        <f>IF(U75=1,IF(V75=1,1,0),0)</f>
        <v>0</v>
      </c>
      <c r="AG75" s="49">
        <f>IF(U75=1,IF(AE75=1,1,0),0)</f>
        <v>0</v>
      </c>
      <c r="AH75" s="49">
        <f>IF(U75=1,IF(V75=1,IF(AE75=1,1,0),0),0)</f>
        <v>0</v>
      </c>
      <c r="AI75" s="47">
        <v>0</v>
      </c>
      <c r="AJ75" s="46"/>
      <c r="AK75" s="46"/>
      <c r="AL75" s="46"/>
      <c r="AM75" s="46"/>
      <c r="AN75" s="46"/>
      <c r="AO75" s="46"/>
      <c r="AP75" s="46"/>
      <c r="AQ75" t="s" s="60">
        <v>870</v>
      </c>
      <c r="AR75" t="s" s="61">
        <v>874</v>
      </c>
      <c r="AS75" s="62"/>
      <c r="AT75" s="46"/>
      <c r="AU75" s="49"/>
      <c r="AV75" s="59">
        <v>0</v>
      </c>
      <c r="AW75" s="44"/>
      <c r="AX75" t="s" s="6">
        <v>875</v>
      </c>
      <c r="AY75" s="46"/>
      <c r="AZ75" s="46"/>
      <c r="BA75" s="46"/>
      <c r="BB75" s="46"/>
      <c r="BC75" s="46"/>
      <c r="BD75" s="46"/>
      <c r="BE75" s="46"/>
      <c r="BF75" s="46"/>
      <c r="BG75" s="46"/>
      <c r="BH75" s="46"/>
      <c r="BI75" s="46"/>
      <c r="BJ75" s="46"/>
      <c r="BK75" s="46"/>
      <c r="BL75" s="46"/>
      <c r="BM75" s="46"/>
      <c r="BN75" s="46"/>
      <c r="BO75" s="46"/>
    </row>
    <row r="76" ht="17" customHeight="1">
      <c r="A76" s="63">
        <v>1993</v>
      </c>
      <c r="B76" s="64">
        <v>7</v>
      </c>
      <c r="C76" s="64">
        <v>1</v>
      </c>
      <c r="D76" t="s" s="65">
        <v>20</v>
      </c>
      <c r="E76" t="s" s="65">
        <v>87</v>
      </c>
      <c r="F76" t="s" s="65">
        <v>876</v>
      </c>
      <c r="G76" s="66">
        <v>55</v>
      </c>
      <c r="H76" s="67">
        <v>8</v>
      </c>
      <c r="I76" s="67">
        <v>8</v>
      </c>
      <c r="J76" s="47">
        <f>IF($I76&gt;5,1,0)</f>
        <v>1</v>
      </c>
      <c r="K76" s="66"/>
      <c r="L76" s="67">
        <v>6</v>
      </c>
      <c r="M76" s="46"/>
      <c r="N76" s="46"/>
      <c r="O76" s="46"/>
      <c r="P76" s="46"/>
      <c r="Q76" s="46"/>
      <c r="R76" s="46"/>
      <c r="S76" s="46"/>
      <c r="T76" s="67">
        <v>8</v>
      </c>
      <c r="U76" s="69">
        <v>0</v>
      </c>
      <c r="V76" s="67">
        <v>0</v>
      </c>
      <c r="W76" s="66">
        <v>1</v>
      </c>
      <c r="X76" s="47">
        <f>T76</f>
        <v>8</v>
      </c>
      <c r="Y76" s="69">
        <f>W76*I76</f>
        <v>8</v>
      </c>
      <c r="Z76" s="69">
        <f>IF(I76&gt;5,1,0)*W76</f>
        <v>1</v>
      </c>
      <c r="AA76" s="47">
        <f>IF(I76&gt;5,I76,0)</f>
        <v>8</v>
      </c>
      <c r="AB76" s="69">
        <f>Z76*I76</f>
        <v>8</v>
      </c>
      <c r="AC76" s="86"/>
      <c r="AD76" s="46"/>
      <c r="AE76" s="67">
        <v>0</v>
      </c>
      <c r="AF76" s="68">
        <f>IF(U76=1,IF(V76=1,1,0),0)</f>
        <v>0</v>
      </c>
      <c r="AG76" s="68">
        <f>IF(U76=1,IF(AE76=1,1,0),0)</f>
        <v>0</v>
      </c>
      <c r="AH76" s="68">
        <f>IF(U76=1,IF(V76=1,IF(AE76=1,1,0),0),0)</f>
        <v>0</v>
      </c>
      <c r="AI76" s="69">
        <v>0</v>
      </c>
      <c r="AJ76" s="46"/>
      <c r="AK76" s="46"/>
      <c r="AL76" s="46"/>
      <c r="AM76" s="46"/>
      <c r="AN76" s="46"/>
      <c r="AO76" s="46"/>
      <c r="AP76" s="46"/>
      <c r="AQ76" t="s" s="70">
        <v>870</v>
      </c>
      <c r="AR76" t="s" s="61">
        <v>877</v>
      </c>
      <c r="AS76" s="62"/>
      <c r="AT76" s="46"/>
      <c r="AU76" s="2"/>
      <c r="AV76" s="67">
        <v>0</v>
      </c>
      <c r="AW76" s="66">
        <v>1</v>
      </c>
      <c r="AX76" t="s" s="48">
        <v>878</v>
      </c>
      <c r="AY76" s="46"/>
      <c r="AZ76" s="46"/>
      <c r="BA76" s="46"/>
      <c r="BB76" s="46"/>
      <c r="BC76" s="46"/>
      <c r="BD76" s="46"/>
      <c r="BE76" s="46"/>
      <c r="BF76" s="46"/>
      <c r="BG76" s="46"/>
      <c r="BH76" s="46"/>
      <c r="BI76" s="46"/>
      <c r="BJ76" s="46"/>
      <c r="BK76" s="46"/>
      <c r="BL76" s="46"/>
      <c r="BM76" s="46"/>
      <c r="BN76" s="46"/>
      <c r="BO76" s="46"/>
    </row>
    <row r="77" ht="17" customHeight="1">
      <c r="A77" s="41">
        <v>1992</v>
      </c>
      <c r="B77" s="42">
        <v>10</v>
      </c>
      <c r="C77" s="42">
        <v>15</v>
      </c>
      <c r="D77" t="s" s="43">
        <v>92</v>
      </c>
      <c r="E77" t="s" s="43">
        <v>879</v>
      </c>
      <c r="F77" t="s" s="43">
        <v>880</v>
      </c>
      <c r="G77" s="44">
        <v>50</v>
      </c>
      <c r="H77" s="45">
        <v>4</v>
      </c>
      <c r="I77" s="45">
        <v>4</v>
      </c>
      <c r="J77" s="47">
        <f>IF($I77&gt;5,1,0)</f>
        <v>0</v>
      </c>
      <c r="K77" s="44"/>
      <c r="L77" s="45">
        <v>0</v>
      </c>
      <c r="M77" s="46"/>
      <c r="N77" s="46"/>
      <c r="O77" s="46"/>
      <c r="P77" s="46"/>
      <c r="Q77" s="46"/>
      <c r="R77" s="46"/>
      <c r="S77" s="46"/>
      <c r="T77" s="45">
        <v>4</v>
      </c>
      <c r="U77" s="47">
        <v>1</v>
      </c>
      <c r="V77" s="59">
        <v>0</v>
      </c>
      <c r="W77" s="2"/>
      <c r="X77" s="47">
        <f>T77</f>
        <v>4</v>
      </c>
      <c r="Y77" s="47">
        <f>W77*I77</f>
        <v>0</v>
      </c>
      <c r="Z77" s="47">
        <f>IF(I77&gt;5,1,0)*W77</f>
        <v>0</v>
      </c>
      <c r="AA77" s="47">
        <f>IF(I77&gt;5,I77,0)</f>
        <v>0</v>
      </c>
      <c r="AB77" s="47">
        <f>Z77*I77</f>
        <v>0</v>
      </c>
      <c r="AC77" s="8"/>
      <c r="AD77" s="46"/>
      <c r="AE77" s="45">
        <v>0</v>
      </c>
      <c r="AF77" s="49">
        <f>IF(U77=1,IF(V77=1,1,0),0)</f>
        <v>0</v>
      </c>
      <c r="AG77" s="49">
        <f>IF(U77=1,IF(AE77=1,1,0),0)</f>
        <v>0</v>
      </c>
      <c r="AH77" s="49">
        <f>IF(U77=1,IF(V77=1,IF(AE77=1,1,0),0),0)</f>
        <v>0</v>
      </c>
      <c r="AI77" s="47">
        <v>0</v>
      </c>
      <c r="AJ77" s="46"/>
      <c r="AK77" s="46"/>
      <c r="AL77" s="46"/>
      <c r="AM77" s="46"/>
      <c r="AN77" s="46"/>
      <c r="AO77" s="46"/>
      <c r="AP77" s="46"/>
      <c r="AQ77" t="s" s="60">
        <v>870</v>
      </c>
      <c r="AR77" t="s" s="61">
        <v>881</v>
      </c>
      <c r="AS77" s="62"/>
      <c r="AT77" s="46"/>
      <c r="AU77" s="49"/>
      <c r="AV77" s="59">
        <v>0</v>
      </c>
      <c r="AW77" s="44"/>
      <c r="AX77" t="s" s="6">
        <v>664</v>
      </c>
      <c r="AY77" s="46"/>
      <c r="AZ77" s="46"/>
      <c r="BA77" s="46"/>
      <c r="BB77" s="46"/>
      <c r="BC77" s="46"/>
      <c r="BD77" s="46"/>
      <c r="BE77" s="46"/>
      <c r="BF77" s="46"/>
      <c r="BG77" s="46"/>
      <c r="BH77" s="46"/>
      <c r="BI77" s="46"/>
      <c r="BJ77" s="46"/>
      <c r="BK77" s="46"/>
      <c r="BL77" s="46"/>
      <c r="BM77" s="46"/>
      <c r="BN77" s="46"/>
      <c r="BO77" s="46"/>
    </row>
    <row r="78" ht="17" customHeight="1">
      <c r="A78" s="41">
        <v>1992</v>
      </c>
      <c r="B78" s="42">
        <v>5</v>
      </c>
      <c r="C78" s="42">
        <v>1</v>
      </c>
      <c r="D78" t="s" s="43">
        <v>20</v>
      </c>
      <c r="E78" t="s" s="43">
        <v>882</v>
      </c>
      <c r="F78" t="s" s="43">
        <v>883</v>
      </c>
      <c r="G78" s="44">
        <v>20</v>
      </c>
      <c r="H78" s="45">
        <v>4</v>
      </c>
      <c r="I78" s="45">
        <v>4</v>
      </c>
      <c r="J78" s="47">
        <f>IF($I78&gt;5,1,0)</f>
        <v>0</v>
      </c>
      <c r="K78" s="44"/>
      <c r="L78" s="45">
        <v>10</v>
      </c>
      <c r="M78" s="46"/>
      <c r="N78" s="46"/>
      <c r="O78" s="46"/>
      <c r="P78" s="46"/>
      <c r="Q78" s="46"/>
      <c r="R78" s="46"/>
      <c r="S78" s="46"/>
      <c r="T78" s="45">
        <v>4</v>
      </c>
      <c r="U78" s="47">
        <v>0</v>
      </c>
      <c r="V78" s="59">
        <v>0</v>
      </c>
      <c r="W78" s="2"/>
      <c r="X78" s="47">
        <f>T78</f>
        <v>4</v>
      </c>
      <c r="Y78" s="47">
        <f>W78*I78</f>
        <v>0</v>
      </c>
      <c r="Z78" s="47">
        <f>IF(I78&gt;5,1,0)*W78</f>
        <v>0</v>
      </c>
      <c r="AA78" s="47">
        <f>IF(I78&gt;5,I78,0)</f>
        <v>0</v>
      </c>
      <c r="AB78" s="47">
        <f>Z78*I78</f>
        <v>0</v>
      </c>
      <c r="AC78" s="8"/>
      <c r="AD78" s="46"/>
      <c r="AE78" s="45">
        <v>1</v>
      </c>
      <c r="AF78" s="49">
        <f>IF(U78=1,IF(V78=1,1,0),0)</f>
        <v>0</v>
      </c>
      <c r="AG78" s="49">
        <f>IF(U78=1,IF(AE78=1,1,0),0)</f>
        <v>0</v>
      </c>
      <c r="AH78" s="49">
        <f>IF(U78=1,IF(V78=1,IF(AE78=1,1,0),0),0)</f>
        <v>0</v>
      </c>
      <c r="AI78" s="47">
        <v>0</v>
      </c>
      <c r="AJ78" s="46"/>
      <c r="AK78" s="46"/>
      <c r="AL78" s="46"/>
      <c r="AM78" s="46"/>
      <c r="AN78" s="46"/>
      <c r="AO78" s="46"/>
      <c r="AP78" s="46"/>
      <c r="AQ78" t="s" s="60">
        <v>690</v>
      </c>
      <c r="AR78" t="s" s="61">
        <v>884</v>
      </c>
      <c r="AS78" s="62"/>
      <c r="AT78" s="46"/>
      <c r="AU78" s="49"/>
      <c r="AV78" s="59">
        <v>0</v>
      </c>
      <c r="AW78" s="44"/>
      <c r="AX78" t="s" s="6">
        <v>885</v>
      </c>
      <c r="AY78" s="46"/>
      <c r="AZ78" s="46"/>
      <c r="BA78" s="46"/>
      <c r="BB78" s="46"/>
      <c r="BC78" s="46"/>
      <c r="BD78" s="46"/>
      <c r="BE78" s="46"/>
      <c r="BF78" s="46"/>
      <c r="BG78" s="46"/>
      <c r="BH78" s="46"/>
      <c r="BI78" s="46"/>
      <c r="BJ78" s="46"/>
      <c r="BK78" s="46"/>
      <c r="BL78" s="46"/>
      <c r="BM78" s="46"/>
      <c r="BN78" s="46"/>
      <c r="BO78" s="46"/>
    </row>
    <row r="79" ht="17" customHeight="1">
      <c r="A79" s="41">
        <v>1991</v>
      </c>
      <c r="B79" s="42">
        <v>11</v>
      </c>
      <c r="C79" s="42">
        <v>14</v>
      </c>
      <c r="D79" t="s" s="43">
        <v>23</v>
      </c>
      <c r="E79" t="s" s="43">
        <v>886</v>
      </c>
      <c r="F79" t="s" s="43">
        <v>887</v>
      </c>
      <c r="G79" s="44">
        <v>31</v>
      </c>
      <c r="H79" s="45">
        <v>4</v>
      </c>
      <c r="I79" s="45">
        <v>4</v>
      </c>
      <c r="J79" s="47">
        <f>IF($I79&gt;5,1,0)</f>
        <v>0</v>
      </c>
      <c r="K79" s="44"/>
      <c r="L79" s="45">
        <v>5</v>
      </c>
      <c r="M79" s="46"/>
      <c r="N79" s="46"/>
      <c r="O79" s="46"/>
      <c r="P79" s="46"/>
      <c r="Q79" s="46"/>
      <c r="R79" s="46"/>
      <c r="S79" s="46"/>
      <c r="T79" s="45">
        <v>4</v>
      </c>
      <c r="U79" s="47">
        <v>0</v>
      </c>
      <c r="V79" s="59">
        <v>1</v>
      </c>
      <c r="W79" s="44">
        <v>0</v>
      </c>
      <c r="X79" s="47">
        <f>T79</f>
        <v>4</v>
      </c>
      <c r="Y79" s="47">
        <f>W79*I79</f>
        <v>0</v>
      </c>
      <c r="Z79" s="47">
        <f>IF(I79&gt;5,1,0)*W79</f>
        <v>0</v>
      </c>
      <c r="AA79" s="47">
        <f>IF(I79&gt;5,I79,0)</f>
        <v>0</v>
      </c>
      <c r="AB79" s="47">
        <f>Z79*I79</f>
        <v>0</v>
      </c>
      <c r="AC79" s="8"/>
      <c r="AD79" s="46"/>
      <c r="AE79" s="45">
        <v>0</v>
      </c>
      <c r="AF79" s="49">
        <f>IF(U79=1,IF(V79=1,1,0),0)</f>
        <v>0</v>
      </c>
      <c r="AG79" s="49">
        <f>IF(U79=1,IF(AE79=1,1,0),0)</f>
        <v>0</v>
      </c>
      <c r="AH79" s="49">
        <f>IF(U79=1,IF(V79=1,IF(AE79=1,1,0),0),0)</f>
        <v>0</v>
      </c>
      <c r="AI79" s="47">
        <v>0</v>
      </c>
      <c r="AJ79" s="46"/>
      <c r="AK79" s="46"/>
      <c r="AL79" s="46"/>
      <c r="AM79" s="46"/>
      <c r="AN79" s="46"/>
      <c r="AO79" s="46"/>
      <c r="AP79" s="46"/>
      <c r="AQ79" t="s" s="60">
        <v>729</v>
      </c>
      <c r="AR79" t="s" s="61">
        <v>888</v>
      </c>
      <c r="AS79" s="62"/>
      <c r="AT79" s="46"/>
      <c r="AU79" s="49"/>
      <c r="AV79" s="59">
        <v>1</v>
      </c>
      <c r="AW79" s="44">
        <v>0</v>
      </c>
      <c r="AX79" t="s" s="6">
        <v>889</v>
      </c>
      <c r="AY79" s="46"/>
      <c r="AZ79" s="46"/>
      <c r="BA79" s="46"/>
      <c r="BB79" s="46"/>
      <c r="BC79" s="46"/>
      <c r="BD79" s="46"/>
      <c r="BE79" s="46"/>
      <c r="BF79" s="46"/>
      <c r="BG79" s="46"/>
      <c r="BH79" s="46"/>
      <c r="BI79" s="46"/>
      <c r="BJ79" s="46"/>
      <c r="BK79" s="46"/>
      <c r="BL79" s="46"/>
      <c r="BM79" s="46"/>
      <c r="BN79" s="46"/>
      <c r="BO79" s="46"/>
    </row>
    <row r="80" ht="17" customHeight="1">
      <c r="A80" s="41">
        <v>1991</v>
      </c>
      <c r="B80" s="42">
        <v>11</v>
      </c>
      <c r="C80" s="42">
        <v>1</v>
      </c>
      <c r="D80" t="s" s="43">
        <v>43</v>
      </c>
      <c r="E80" t="s" s="43">
        <v>890</v>
      </c>
      <c r="F80" t="s" s="43">
        <v>891</v>
      </c>
      <c r="G80" s="44">
        <v>28</v>
      </c>
      <c r="H80" s="45">
        <v>5</v>
      </c>
      <c r="I80" s="45">
        <v>5</v>
      </c>
      <c r="J80" s="47">
        <f>IF($I80&gt;5,1,0)</f>
        <v>0</v>
      </c>
      <c r="K80" s="44"/>
      <c r="L80" s="45">
        <v>1</v>
      </c>
      <c r="M80" s="46"/>
      <c r="N80" s="46"/>
      <c r="O80" s="46"/>
      <c r="P80" s="46"/>
      <c r="Q80" s="46"/>
      <c r="R80" s="46"/>
      <c r="S80" s="46"/>
      <c r="T80" s="45">
        <v>5</v>
      </c>
      <c r="U80" s="47">
        <v>1</v>
      </c>
      <c r="V80" s="59">
        <v>0</v>
      </c>
      <c r="W80" s="2"/>
      <c r="X80" s="47">
        <f>T80</f>
        <v>5</v>
      </c>
      <c r="Y80" s="47">
        <f>W80*I80</f>
        <v>0</v>
      </c>
      <c r="Z80" s="47">
        <f>IF(I80&gt;5,1,0)*W80</f>
        <v>0</v>
      </c>
      <c r="AA80" s="47">
        <f>IF(I80&gt;5,I80,0)</f>
        <v>0</v>
      </c>
      <c r="AB80" s="47">
        <f>Z80*I80</f>
        <v>0</v>
      </c>
      <c r="AC80" s="8"/>
      <c r="AD80" s="46"/>
      <c r="AE80" s="45">
        <v>0</v>
      </c>
      <c r="AF80" s="49">
        <f>IF(U80=1,IF(V80=1,1,0),0)</f>
        <v>0</v>
      </c>
      <c r="AG80" s="49">
        <f>IF(U80=1,IF(AE80=1,1,0),0)</f>
        <v>0</v>
      </c>
      <c r="AH80" s="49">
        <f>IF(U80=1,IF(V80=1,IF(AE80=1,1,0),0),0)</f>
        <v>0</v>
      </c>
      <c r="AI80" s="47">
        <v>0</v>
      </c>
      <c r="AJ80" s="46"/>
      <c r="AK80" s="46"/>
      <c r="AL80" s="46"/>
      <c r="AM80" s="46"/>
      <c r="AN80" s="46"/>
      <c r="AO80" s="46"/>
      <c r="AP80" s="46"/>
      <c r="AQ80" t="s" s="60">
        <v>690</v>
      </c>
      <c r="AR80" t="s" s="61">
        <v>892</v>
      </c>
      <c r="AS80" s="62"/>
      <c r="AT80" s="46"/>
      <c r="AU80" s="49"/>
      <c r="AV80" s="59">
        <v>0</v>
      </c>
      <c r="AW80" s="44"/>
      <c r="AX80" t="s" s="6">
        <v>893</v>
      </c>
      <c r="AY80" s="46"/>
      <c r="AZ80" s="46"/>
      <c r="BA80" s="46"/>
      <c r="BB80" s="46"/>
      <c r="BC80" s="46"/>
      <c r="BD80" s="46"/>
      <c r="BE80" s="46"/>
      <c r="BF80" s="46"/>
      <c r="BG80" s="46"/>
      <c r="BH80" s="46"/>
      <c r="BI80" s="46"/>
      <c r="BJ80" s="46"/>
      <c r="BK80" s="46"/>
      <c r="BL80" s="46"/>
      <c r="BM80" s="46"/>
      <c r="BN80" s="46"/>
      <c r="BO80" s="46"/>
    </row>
    <row r="81" ht="17" customHeight="1">
      <c r="A81" s="41">
        <v>1991</v>
      </c>
      <c r="B81" s="42">
        <v>10</v>
      </c>
      <c r="C81" s="42">
        <v>16</v>
      </c>
      <c r="D81" t="s" s="43">
        <v>70</v>
      </c>
      <c r="E81" t="s" s="43">
        <v>69</v>
      </c>
      <c r="F81" t="s" s="43">
        <v>894</v>
      </c>
      <c r="G81" s="44">
        <v>35</v>
      </c>
      <c r="H81" s="45">
        <v>23</v>
      </c>
      <c r="I81" s="45">
        <v>23</v>
      </c>
      <c r="J81" s="47">
        <f>IF($I81&gt;5,1,0)</f>
        <v>1</v>
      </c>
      <c r="K81" s="44"/>
      <c r="L81" s="45">
        <v>20</v>
      </c>
      <c r="M81" s="46"/>
      <c r="N81" s="46"/>
      <c r="O81" s="46"/>
      <c r="P81" s="46"/>
      <c r="Q81" s="46"/>
      <c r="R81" s="46"/>
      <c r="S81" s="46"/>
      <c r="T81" s="45">
        <v>23</v>
      </c>
      <c r="U81" s="47">
        <v>1</v>
      </c>
      <c r="V81" s="59">
        <v>0</v>
      </c>
      <c r="W81" s="2"/>
      <c r="X81" s="47">
        <f>T81</f>
        <v>23</v>
      </c>
      <c r="Y81" s="47">
        <f>W81*I81</f>
        <v>0</v>
      </c>
      <c r="Z81" s="47">
        <f>IF(I81&gt;5,1,0)*W81</f>
        <v>0</v>
      </c>
      <c r="AA81" s="47">
        <f>IF(I81&gt;5,I81,0)</f>
        <v>23</v>
      </c>
      <c r="AB81" s="47">
        <f>Z81*I81</f>
        <v>0</v>
      </c>
      <c r="AC81" s="8"/>
      <c r="AD81" s="46"/>
      <c r="AE81" s="45">
        <v>0</v>
      </c>
      <c r="AF81" s="49">
        <f>IF(U81=1,IF(V81=1,1,0),0)</f>
        <v>0</v>
      </c>
      <c r="AG81" s="49">
        <f>IF(U81=1,IF(AE81=1,1,0),0)</f>
        <v>0</v>
      </c>
      <c r="AH81" s="49">
        <f>IF(U81=1,IF(V81=1,IF(AE81=1,1,0),0),0)</f>
        <v>0</v>
      </c>
      <c r="AI81" s="47">
        <v>0</v>
      </c>
      <c r="AJ81" s="46"/>
      <c r="AK81" s="46"/>
      <c r="AL81" s="46"/>
      <c r="AM81" s="46"/>
      <c r="AN81" s="46"/>
      <c r="AO81" s="46"/>
      <c r="AP81" s="46"/>
      <c r="AQ81" t="s" s="60">
        <v>870</v>
      </c>
      <c r="AR81" t="s" s="61">
        <v>895</v>
      </c>
      <c r="AS81" s="62"/>
      <c r="AT81" s="46"/>
      <c r="AU81" s="49"/>
      <c r="AV81" s="59">
        <v>0</v>
      </c>
      <c r="AW81" s="44"/>
      <c r="AX81" t="s" s="6">
        <v>896</v>
      </c>
      <c r="AY81" s="46"/>
      <c r="AZ81" s="46"/>
      <c r="BA81" s="46"/>
      <c r="BB81" s="46"/>
      <c r="BC81" s="46"/>
      <c r="BD81" s="46"/>
      <c r="BE81" s="46"/>
      <c r="BF81" s="46"/>
      <c r="BG81" s="46"/>
      <c r="BH81" s="46"/>
      <c r="BI81" s="46"/>
      <c r="BJ81" s="46"/>
      <c r="BK81" s="46"/>
      <c r="BL81" s="46"/>
      <c r="BM81" s="46"/>
      <c r="BN81" s="46"/>
      <c r="BO81" s="46"/>
    </row>
    <row r="82" ht="17" customHeight="1">
      <c r="A82" s="41">
        <v>1991</v>
      </c>
      <c r="B82" s="42">
        <v>8</v>
      </c>
      <c r="C82" s="42">
        <v>9</v>
      </c>
      <c r="D82" t="s" s="43">
        <v>65</v>
      </c>
      <c r="E82" t="s" s="43">
        <v>64</v>
      </c>
      <c r="F82" t="s" s="43">
        <v>66</v>
      </c>
      <c r="G82" t="s" s="72">
        <v>897</v>
      </c>
      <c r="H82" s="45">
        <v>9</v>
      </c>
      <c r="I82" s="45">
        <v>9</v>
      </c>
      <c r="J82" s="47">
        <f>IF($I82&gt;5,1,0)</f>
        <v>1</v>
      </c>
      <c r="K82" s="44"/>
      <c r="L82" s="45">
        <v>0</v>
      </c>
      <c r="M82" s="46"/>
      <c r="N82" s="46"/>
      <c r="O82" s="46"/>
      <c r="P82" s="46"/>
      <c r="Q82" s="46"/>
      <c r="R82" s="46"/>
      <c r="S82" s="46"/>
      <c r="T82" s="45">
        <v>9</v>
      </c>
      <c r="U82" s="47">
        <v>0</v>
      </c>
      <c r="V82" s="59">
        <v>1</v>
      </c>
      <c r="W82" s="2"/>
      <c r="X82" s="47">
        <f>T82</f>
        <v>9</v>
      </c>
      <c r="Y82" s="47">
        <f>W82*I82</f>
        <v>0</v>
      </c>
      <c r="Z82" s="47">
        <f>IF(I82&gt;5,1,0)*W82</f>
        <v>0</v>
      </c>
      <c r="AA82" s="47">
        <f>IF(I82&gt;5,I82,0)</f>
        <v>9</v>
      </c>
      <c r="AB82" s="47">
        <f>Z82*I82</f>
        <v>0</v>
      </c>
      <c r="AC82" s="8"/>
      <c r="AD82" s="46"/>
      <c r="AE82" s="45">
        <v>1</v>
      </c>
      <c r="AF82" s="49">
        <f>IF(U82=1,IF(V82=1,1,0),0)</f>
        <v>0</v>
      </c>
      <c r="AG82" s="49">
        <f>IF(U82=1,IF(AE82=1,1,0),0)</f>
        <v>0</v>
      </c>
      <c r="AH82" s="49">
        <f>IF(U82=1,IF(V82=1,IF(AE82=1,1,0),0),0)</f>
        <v>0</v>
      </c>
      <c r="AI82" s="47">
        <v>0</v>
      </c>
      <c r="AJ82" s="46"/>
      <c r="AK82" s="46"/>
      <c r="AL82" s="46"/>
      <c r="AM82" s="46"/>
      <c r="AN82" s="46"/>
      <c r="AO82" s="46"/>
      <c r="AP82" s="46"/>
      <c r="AQ82" t="s" s="60">
        <v>898</v>
      </c>
      <c r="AR82" t="s" s="61">
        <v>899</v>
      </c>
      <c r="AS82" s="62"/>
      <c r="AT82" s="46"/>
      <c r="AU82" s="49"/>
      <c r="AV82" s="59">
        <v>1</v>
      </c>
      <c r="AW82" s="44"/>
      <c r="AX82" t="s" s="43">
        <v>900</v>
      </c>
      <c r="AY82" s="46"/>
      <c r="AZ82" s="46"/>
      <c r="BA82" s="46"/>
      <c r="BB82" s="46"/>
      <c r="BC82" s="46"/>
      <c r="BD82" s="46"/>
      <c r="BE82" s="46"/>
      <c r="BF82" s="46"/>
      <c r="BG82" s="46"/>
      <c r="BH82" s="46"/>
      <c r="BI82" s="46"/>
      <c r="BJ82" s="46"/>
      <c r="BK82" s="46"/>
      <c r="BL82" s="46"/>
      <c r="BM82" s="46"/>
      <c r="BN82" s="46"/>
      <c r="BO82" s="46"/>
    </row>
    <row r="83" ht="17" customHeight="1">
      <c r="A83" s="41">
        <v>1990</v>
      </c>
      <c r="B83" s="42">
        <v>6</v>
      </c>
      <c r="C83" s="42">
        <v>18</v>
      </c>
      <c r="D83" t="s" s="43">
        <v>28</v>
      </c>
      <c r="E83" t="s" s="43">
        <v>55</v>
      </c>
      <c r="F83" t="s" s="43">
        <v>901</v>
      </c>
      <c r="G83" s="44">
        <v>42</v>
      </c>
      <c r="H83" s="45">
        <v>9</v>
      </c>
      <c r="I83" s="45">
        <v>9</v>
      </c>
      <c r="J83" s="47">
        <f>IF($I83&gt;5,1,0)</f>
        <v>1</v>
      </c>
      <c r="K83" s="44"/>
      <c r="L83" s="45">
        <v>4</v>
      </c>
      <c r="M83" s="46"/>
      <c r="N83" s="46"/>
      <c r="O83" s="46"/>
      <c r="P83" s="46"/>
      <c r="Q83" s="46"/>
      <c r="R83" s="46"/>
      <c r="S83" s="46"/>
      <c r="T83" s="45">
        <v>9</v>
      </c>
      <c r="U83" s="47">
        <v>1</v>
      </c>
      <c r="V83" s="59">
        <v>1</v>
      </c>
      <c r="W83" s="2"/>
      <c r="X83" s="47">
        <f>T83</f>
        <v>9</v>
      </c>
      <c r="Y83" s="47">
        <f>W83*I83</f>
        <v>0</v>
      </c>
      <c r="Z83" s="47">
        <f>IF(I83&gt;5,1,0)*W83</f>
        <v>0</v>
      </c>
      <c r="AA83" s="47">
        <f>IF(I83&gt;5,I83,0)</f>
        <v>9</v>
      </c>
      <c r="AB83" s="47">
        <f>Z83*I83</f>
        <v>0</v>
      </c>
      <c r="AC83" s="8"/>
      <c r="AD83" s="46"/>
      <c r="AE83" s="45">
        <v>0</v>
      </c>
      <c r="AF83" s="49">
        <f>IF(U83=1,IF(V83=1,1,0),0)</f>
        <v>1</v>
      </c>
      <c r="AG83" s="49">
        <f>IF(U83=1,IF(AE83=1,1,0),0)</f>
        <v>0</v>
      </c>
      <c r="AH83" s="49">
        <f>IF(U83=1,IF(V83=1,IF(AE83=1,1,0),0),0)</f>
        <v>0</v>
      </c>
      <c r="AI83" s="47">
        <v>0</v>
      </c>
      <c r="AJ83" s="46"/>
      <c r="AK83" s="46"/>
      <c r="AL83" s="46"/>
      <c r="AM83" s="46"/>
      <c r="AN83" s="46"/>
      <c r="AO83" s="46"/>
      <c r="AP83" s="46"/>
      <c r="AQ83" t="s" s="60">
        <v>870</v>
      </c>
      <c r="AR83" t="s" s="61">
        <v>902</v>
      </c>
      <c r="AS83" s="62"/>
      <c r="AT83" s="46"/>
      <c r="AU83" s="49"/>
      <c r="AV83" s="59">
        <v>1</v>
      </c>
      <c r="AW83" s="44"/>
      <c r="AX83" t="s" s="6">
        <v>903</v>
      </c>
      <c r="AY83" s="46"/>
      <c r="AZ83" s="46"/>
      <c r="BA83" s="46"/>
      <c r="BB83" s="46"/>
      <c r="BC83" s="46"/>
      <c r="BD83" s="46"/>
      <c r="BE83" s="46"/>
      <c r="BF83" s="46"/>
      <c r="BG83" s="46"/>
      <c r="BH83" s="46"/>
      <c r="BI83" s="46"/>
      <c r="BJ83" s="46"/>
      <c r="BK83" s="46"/>
      <c r="BL83" s="46"/>
      <c r="BM83" s="46"/>
      <c r="BN83" s="46"/>
      <c r="BO83" s="46"/>
    </row>
    <row r="84" ht="17" customHeight="1">
      <c r="A84" s="63">
        <v>1989</v>
      </c>
      <c r="B84" s="64">
        <v>9</v>
      </c>
      <c r="C84" s="64">
        <v>14</v>
      </c>
      <c r="D84" t="s" s="65">
        <v>51</v>
      </c>
      <c r="E84" t="s" s="65">
        <v>904</v>
      </c>
      <c r="F84" t="s" s="65">
        <v>905</v>
      </c>
      <c r="G84" s="66">
        <v>47</v>
      </c>
      <c r="H84" s="67">
        <v>8</v>
      </c>
      <c r="I84" s="67">
        <v>8</v>
      </c>
      <c r="J84" s="47">
        <f>IF($I84&gt;5,1,0)</f>
        <v>1</v>
      </c>
      <c r="K84" s="66"/>
      <c r="L84" s="67">
        <v>12</v>
      </c>
      <c r="M84" s="46"/>
      <c r="N84" s="46"/>
      <c r="O84" s="46"/>
      <c r="P84" s="46"/>
      <c r="Q84" s="46"/>
      <c r="R84" s="46"/>
      <c r="S84" s="46"/>
      <c r="T84" s="67">
        <v>8</v>
      </c>
      <c r="U84" s="69">
        <v>1</v>
      </c>
      <c r="V84" s="67">
        <v>1</v>
      </c>
      <c r="W84" s="66">
        <v>1</v>
      </c>
      <c r="X84" s="47">
        <f>T84</f>
        <v>8</v>
      </c>
      <c r="Y84" s="69">
        <f>W84*I84</f>
        <v>8</v>
      </c>
      <c r="Z84" s="69">
        <f>IF(I84&gt;5,1,0)*W84</f>
        <v>1</v>
      </c>
      <c r="AA84" s="47">
        <f>IF(I84&gt;5,I84,0)</f>
        <v>8</v>
      </c>
      <c r="AB84" s="69">
        <f>Z84*I84</f>
        <v>8</v>
      </c>
      <c r="AC84" s="86"/>
      <c r="AD84" s="46"/>
      <c r="AE84" s="67">
        <v>0</v>
      </c>
      <c r="AF84" s="68">
        <f>IF(U84=1,IF(V84=1,1,0),0)</f>
        <v>1</v>
      </c>
      <c r="AG84" s="68">
        <f>IF(U84=1,IF(AE84=1,1,0),0)</f>
        <v>0</v>
      </c>
      <c r="AH84" s="68">
        <f>IF(U84=1,IF(V84=1,IF(AE84=1,1,0),0),0)</f>
        <v>0</v>
      </c>
      <c r="AI84" s="69">
        <v>0</v>
      </c>
      <c r="AJ84" s="46"/>
      <c r="AK84" s="46"/>
      <c r="AL84" s="46"/>
      <c r="AM84" s="46"/>
      <c r="AN84" s="46"/>
      <c r="AO84" s="46"/>
      <c r="AP84" s="46"/>
      <c r="AQ84" t="s" s="70">
        <v>729</v>
      </c>
      <c r="AR84" t="s" s="61">
        <v>906</v>
      </c>
      <c r="AS84" s="62"/>
      <c r="AT84" s="46"/>
      <c r="AU84" s="2"/>
      <c r="AV84" s="67">
        <v>1</v>
      </c>
      <c r="AW84" s="66">
        <v>1</v>
      </c>
      <c r="AX84" t="s" s="48">
        <v>907</v>
      </c>
      <c r="AY84" s="46"/>
      <c r="AZ84" s="46"/>
      <c r="BA84" s="46"/>
      <c r="BB84" s="46"/>
      <c r="BC84" s="46"/>
      <c r="BD84" s="46"/>
      <c r="BE84" s="46"/>
      <c r="BF84" s="46"/>
      <c r="BG84" s="46"/>
      <c r="BH84" s="46"/>
      <c r="BI84" s="46"/>
      <c r="BJ84" s="46"/>
      <c r="BK84" s="46"/>
      <c r="BL84" s="46"/>
      <c r="BM84" s="46"/>
      <c r="BN84" s="46"/>
      <c r="BO84" s="46"/>
    </row>
    <row r="85" ht="17" customHeight="1">
      <c r="A85" s="63">
        <v>1989</v>
      </c>
      <c r="B85" s="64">
        <v>1</v>
      </c>
      <c r="C85" s="64">
        <v>17</v>
      </c>
      <c r="D85" t="s" s="65">
        <v>20</v>
      </c>
      <c r="E85" t="s" s="65">
        <v>908</v>
      </c>
      <c r="F85" t="s" s="65">
        <v>909</v>
      </c>
      <c r="G85" s="66">
        <v>26</v>
      </c>
      <c r="H85" s="67">
        <v>5</v>
      </c>
      <c r="I85" s="67">
        <v>5</v>
      </c>
      <c r="J85" s="47">
        <f>IF($I85&gt;5,1,0)</f>
        <v>0</v>
      </c>
      <c r="K85" s="66"/>
      <c r="L85" s="67">
        <v>30</v>
      </c>
      <c r="M85" s="46"/>
      <c r="N85" s="46"/>
      <c r="O85" s="46"/>
      <c r="P85" s="46"/>
      <c r="Q85" s="46"/>
      <c r="R85" s="46"/>
      <c r="S85" s="46"/>
      <c r="T85" s="67">
        <v>5</v>
      </c>
      <c r="U85" s="69">
        <v>1</v>
      </c>
      <c r="V85" s="67">
        <v>1</v>
      </c>
      <c r="W85" s="66">
        <v>1</v>
      </c>
      <c r="X85" s="47">
        <f>T85</f>
        <v>5</v>
      </c>
      <c r="Y85" s="69">
        <f>W85*I85</f>
        <v>5</v>
      </c>
      <c r="Z85" s="69">
        <f>IF(I85&gt;5,1,0)*W85</f>
        <v>0</v>
      </c>
      <c r="AA85" s="47">
        <f>IF(I85&gt;5,I85,0)</f>
        <v>0</v>
      </c>
      <c r="AB85" s="69">
        <f>Z85*I85</f>
        <v>0</v>
      </c>
      <c r="AC85" s="86"/>
      <c r="AD85" s="46"/>
      <c r="AE85" s="67">
        <v>0</v>
      </c>
      <c r="AF85" s="68">
        <f>IF(U85=1,IF(V85=1,1,0),0)</f>
        <v>1</v>
      </c>
      <c r="AG85" s="68">
        <f>IF(U85=1,IF(AE85=1,1,0),0)</f>
        <v>0</v>
      </c>
      <c r="AH85" s="68">
        <f>IF(U85=1,IF(V85=1,IF(AE85=1,1,0),0),0)</f>
        <v>0</v>
      </c>
      <c r="AI85" s="69">
        <v>0</v>
      </c>
      <c r="AJ85" s="46"/>
      <c r="AK85" s="46"/>
      <c r="AL85" s="46"/>
      <c r="AM85" s="46"/>
      <c r="AN85" s="46"/>
      <c r="AO85" s="46"/>
      <c r="AP85" s="46"/>
      <c r="AQ85" t="s" s="70">
        <v>690</v>
      </c>
      <c r="AR85" t="s" s="61">
        <v>910</v>
      </c>
      <c r="AS85" s="62"/>
      <c r="AT85" s="46"/>
      <c r="AU85" s="2"/>
      <c r="AV85" s="67">
        <v>1</v>
      </c>
      <c r="AW85" s="66">
        <v>1</v>
      </c>
      <c r="AX85" t="s" s="48">
        <v>911</v>
      </c>
      <c r="AY85" s="46"/>
      <c r="AZ85" s="46"/>
      <c r="BA85" s="46"/>
      <c r="BB85" s="46"/>
      <c r="BC85" s="46"/>
      <c r="BD85" s="46"/>
      <c r="BE85" s="46"/>
      <c r="BF85" s="46"/>
      <c r="BG85" s="46"/>
      <c r="BH85" s="46"/>
      <c r="BI85" s="46"/>
      <c r="BJ85" s="46"/>
      <c r="BK85" s="46"/>
      <c r="BL85" s="46"/>
      <c r="BM85" s="46"/>
      <c r="BN85" s="46"/>
      <c r="BO85" s="46"/>
    </row>
    <row r="86" ht="17" customHeight="1">
      <c r="A86" s="41">
        <v>1988</v>
      </c>
      <c r="B86" s="42">
        <v>7</v>
      </c>
      <c r="C86" s="42">
        <v>17</v>
      </c>
      <c r="D86" t="s" s="43">
        <v>656</v>
      </c>
      <c r="E86" t="s" s="43">
        <v>912</v>
      </c>
      <c r="F86" t="s" s="82">
        <v>913</v>
      </c>
      <c r="G86" s="44">
        <v>24</v>
      </c>
      <c r="H86" s="45">
        <v>4</v>
      </c>
      <c r="I86" s="45">
        <v>4</v>
      </c>
      <c r="J86" s="47">
        <f>IF($I86&gt;5,1,0)</f>
        <v>0</v>
      </c>
      <c r="K86" s="44"/>
      <c r="L86" s="45">
        <v>5</v>
      </c>
      <c r="M86" s="46"/>
      <c r="N86" s="46"/>
      <c r="O86" s="46"/>
      <c r="P86" s="46"/>
      <c r="Q86" s="46"/>
      <c r="R86" s="46"/>
      <c r="S86" s="46"/>
      <c r="T86" s="45">
        <v>4</v>
      </c>
      <c r="U86" s="47">
        <v>0</v>
      </c>
      <c r="V86" s="59">
        <v>1</v>
      </c>
      <c r="W86" s="2"/>
      <c r="X86" s="47">
        <f>T86</f>
        <v>4</v>
      </c>
      <c r="Y86" s="47">
        <f>W86*I86</f>
        <v>0</v>
      </c>
      <c r="Z86" s="47">
        <f>IF(I86&gt;5,1,0)*W86</f>
        <v>0</v>
      </c>
      <c r="AA86" s="47">
        <f>IF(I86&gt;5,I86,0)</f>
        <v>0</v>
      </c>
      <c r="AB86" s="47">
        <f>Z86*I86</f>
        <v>0</v>
      </c>
      <c r="AC86" s="8"/>
      <c r="AD86" s="46"/>
      <c r="AE86" s="45">
        <v>0</v>
      </c>
      <c r="AF86" s="49">
        <f>IF(U86=1,IF(V86=1,1,0),0)</f>
        <v>0</v>
      </c>
      <c r="AG86" s="49">
        <f>IF(U86=1,IF(AE86=1,1,0),0)</f>
        <v>0</v>
      </c>
      <c r="AH86" s="49">
        <f>IF(U86=1,IF(V86=1,IF(AE86=1,1,0),0),0)</f>
        <v>0</v>
      </c>
      <c r="AI86" s="47">
        <v>0</v>
      </c>
      <c r="AJ86" s="46"/>
      <c r="AK86" s="46"/>
      <c r="AL86" s="46"/>
      <c r="AM86" s="46"/>
      <c r="AN86" s="46"/>
      <c r="AO86" s="46"/>
      <c r="AP86" s="46"/>
      <c r="AQ86" t="s" s="60">
        <v>870</v>
      </c>
      <c r="AR86" t="s" s="61">
        <v>914</v>
      </c>
      <c r="AS86" s="62"/>
      <c r="AT86" s="46"/>
      <c r="AU86" s="49"/>
      <c r="AV86" s="59">
        <v>1</v>
      </c>
      <c r="AW86" s="44"/>
      <c r="AX86" t="s" s="6">
        <v>915</v>
      </c>
      <c r="AY86" s="46"/>
      <c r="AZ86" s="46"/>
      <c r="BA86" s="46"/>
      <c r="BB86" s="46"/>
      <c r="BC86" s="46"/>
      <c r="BD86" s="46"/>
      <c r="BE86" s="46"/>
      <c r="BF86" s="46"/>
      <c r="BG86" s="46"/>
      <c r="BH86" s="46"/>
      <c r="BI86" s="46"/>
      <c r="BJ86" s="46"/>
      <c r="BK86" s="46"/>
      <c r="BL86" s="46"/>
      <c r="BM86" s="46"/>
      <c r="BN86" s="46"/>
      <c r="BO86" s="46"/>
    </row>
    <row r="87" ht="17" customHeight="1">
      <c r="A87" s="41">
        <v>1988</v>
      </c>
      <c r="B87" s="42">
        <v>2</v>
      </c>
      <c r="C87" s="42">
        <v>16</v>
      </c>
      <c r="D87" t="s" s="43">
        <v>20</v>
      </c>
      <c r="E87" t="s" s="43">
        <v>47</v>
      </c>
      <c r="F87" t="s" s="43">
        <v>916</v>
      </c>
      <c r="G87" s="44">
        <v>39</v>
      </c>
      <c r="H87" s="45">
        <v>7</v>
      </c>
      <c r="I87" s="45">
        <v>7</v>
      </c>
      <c r="J87" s="47">
        <f>IF($I87&gt;5,1,0)</f>
        <v>1</v>
      </c>
      <c r="K87" s="44"/>
      <c r="L87" s="45">
        <v>4</v>
      </c>
      <c r="M87" s="46"/>
      <c r="N87" s="46"/>
      <c r="O87" s="46"/>
      <c r="P87" s="46"/>
      <c r="Q87" s="46"/>
      <c r="R87" s="46"/>
      <c r="S87" s="46"/>
      <c r="T87" s="45">
        <v>7</v>
      </c>
      <c r="U87" s="47">
        <v>1</v>
      </c>
      <c r="V87" s="59">
        <v>0</v>
      </c>
      <c r="W87" s="2"/>
      <c r="X87" s="47">
        <f>T87</f>
        <v>7</v>
      </c>
      <c r="Y87" s="47">
        <f>W87*I87</f>
        <v>0</v>
      </c>
      <c r="Z87" s="47">
        <f>IF(I87&gt;5,1,0)*W87</f>
        <v>0</v>
      </c>
      <c r="AA87" s="47">
        <f>IF(I87&gt;5,I87,0)</f>
        <v>7</v>
      </c>
      <c r="AB87" s="47">
        <f>Z87*I87</f>
        <v>0</v>
      </c>
      <c r="AC87" s="8"/>
      <c r="AD87" s="46"/>
      <c r="AE87" s="45">
        <v>0</v>
      </c>
      <c r="AF87" s="49">
        <f>IF(U87=1,IF(V87=1,1,0),0)</f>
        <v>0</v>
      </c>
      <c r="AG87" s="49">
        <f>IF(U87=1,IF(AE87=1,1,0),0)</f>
        <v>0</v>
      </c>
      <c r="AH87" s="49">
        <f>IF(U87=1,IF(V87=1,IF(AE87=1,1,0),0),0)</f>
        <v>0</v>
      </c>
      <c r="AI87" s="47">
        <v>0</v>
      </c>
      <c r="AJ87" s="46"/>
      <c r="AK87" s="46"/>
      <c r="AL87" s="46"/>
      <c r="AM87" s="46"/>
      <c r="AN87" s="46"/>
      <c r="AO87" s="46"/>
      <c r="AP87" s="46"/>
      <c r="AQ87" t="s" s="60">
        <v>729</v>
      </c>
      <c r="AR87" t="s" s="61">
        <v>917</v>
      </c>
      <c r="AS87" s="62"/>
      <c r="AT87" s="46"/>
      <c r="AU87" s="49"/>
      <c r="AV87" s="59">
        <v>0</v>
      </c>
      <c r="AW87" s="44"/>
      <c r="AX87" t="s" s="6">
        <v>918</v>
      </c>
      <c r="AY87" s="46"/>
      <c r="AZ87" s="46"/>
      <c r="BA87" s="46"/>
      <c r="BB87" s="46"/>
      <c r="BC87" s="46"/>
      <c r="BD87" s="46"/>
      <c r="BE87" s="46"/>
      <c r="BF87" s="46"/>
      <c r="BG87" s="46"/>
      <c r="BH87" s="46"/>
      <c r="BI87" s="46"/>
      <c r="BJ87" s="46"/>
      <c r="BK87" s="46"/>
      <c r="BL87" s="46"/>
      <c r="BM87" s="46"/>
      <c r="BN87" s="46"/>
      <c r="BO87" s="46"/>
    </row>
    <row r="88" ht="17" customHeight="1">
      <c r="A88" s="41">
        <v>1987</v>
      </c>
      <c r="B88" s="42">
        <v>4</v>
      </c>
      <c r="C88" s="42">
        <v>23</v>
      </c>
      <c r="D88" t="s" s="43">
        <v>28</v>
      </c>
      <c r="E88" t="s" s="43">
        <v>27</v>
      </c>
      <c r="F88" t="s" s="43">
        <v>919</v>
      </c>
      <c r="G88" s="44">
        <v>59</v>
      </c>
      <c r="H88" s="45">
        <v>6</v>
      </c>
      <c r="I88" s="45">
        <v>6</v>
      </c>
      <c r="J88" s="47">
        <f>IF($I88&gt;5,1,0)</f>
        <v>1</v>
      </c>
      <c r="K88" s="44"/>
      <c r="L88" s="45">
        <v>14</v>
      </c>
      <c r="M88" s="46"/>
      <c r="N88" s="46"/>
      <c r="O88" s="46"/>
      <c r="P88" s="46"/>
      <c r="Q88" s="46"/>
      <c r="R88" s="46"/>
      <c r="S88" s="46"/>
      <c r="T88" s="45">
        <v>6</v>
      </c>
      <c r="U88" s="47">
        <v>1</v>
      </c>
      <c r="V88" s="59">
        <v>1</v>
      </c>
      <c r="W88" s="2"/>
      <c r="X88" s="47">
        <f>T88</f>
        <v>6</v>
      </c>
      <c r="Y88" s="47">
        <f>W88*I88</f>
        <v>0</v>
      </c>
      <c r="Z88" s="47">
        <f>IF(I88&gt;5,1,0)*W88</f>
        <v>0</v>
      </c>
      <c r="AA88" s="47">
        <f>IF(I88&gt;5,I88,0)</f>
        <v>6</v>
      </c>
      <c r="AB88" s="47">
        <f>Z88*I88</f>
        <v>0</v>
      </c>
      <c r="AC88" s="8"/>
      <c r="AD88" s="46"/>
      <c r="AE88" s="45">
        <v>1</v>
      </c>
      <c r="AF88" s="49">
        <v>0</v>
      </c>
      <c r="AG88" s="49">
        <v>0</v>
      </c>
      <c r="AH88" s="49">
        <f>IF(U88=1,IF(V88=1,IF(AE88=1,1,0),0),0)</f>
        <v>1</v>
      </c>
      <c r="AI88" s="47">
        <v>0</v>
      </c>
      <c r="AJ88" s="46"/>
      <c r="AK88" s="46"/>
      <c r="AL88" s="46"/>
      <c r="AM88" s="46"/>
      <c r="AN88" s="46"/>
      <c r="AO88" s="46"/>
      <c r="AP88" s="46"/>
      <c r="AQ88" t="s" s="60">
        <v>870</v>
      </c>
      <c r="AR88" t="s" s="61">
        <v>920</v>
      </c>
      <c r="AS88" s="62"/>
      <c r="AT88" s="46"/>
      <c r="AU88" s="49"/>
      <c r="AV88" s="59">
        <v>1</v>
      </c>
      <c r="AW88" s="44"/>
      <c r="AX88" t="s" s="6">
        <v>921</v>
      </c>
      <c r="AY88" s="46"/>
      <c r="AZ88" s="46"/>
      <c r="BA88" s="46"/>
      <c r="BB88" s="46"/>
      <c r="BC88" s="46"/>
      <c r="BD88" s="46"/>
      <c r="BE88" s="46"/>
      <c r="BF88" s="46"/>
      <c r="BG88" s="46"/>
      <c r="BH88" s="46"/>
      <c r="BI88" s="46"/>
      <c r="BJ88" s="46"/>
      <c r="BK88" s="46"/>
      <c r="BL88" s="46"/>
      <c r="BM88" s="46"/>
      <c r="BN88" s="46"/>
      <c r="BO88" s="46"/>
    </row>
    <row r="89" ht="17" customHeight="1">
      <c r="A89" s="41">
        <v>1986</v>
      </c>
      <c r="B89" s="42">
        <v>8</v>
      </c>
      <c r="C89" s="42">
        <v>20</v>
      </c>
      <c r="D89" t="s" s="43">
        <v>15</v>
      </c>
      <c r="E89" t="s" s="43">
        <v>14</v>
      </c>
      <c r="F89" t="s" s="43">
        <v>922</v>
      </c>
      <c r="G89" s="44">
        <v>44</v>
      </c>
      <c r="H89" s="45">
        <v>14</v>
      </c>
      <c r="I89" s="45">
        <v>14</v>
      </c>
      <c r="J89" s="47">
        <f>IF($I89&gt;5,1,0)</f>
        <v>1</v>
      </c>
      <c r="K89" s="44"/>
      <c r="L89" s="45">
        <v>6</v>
      </c>
      <c r="M89" s="46"/>
      <c r="N89" s="46"/>
      <c r="O89" s="46"/>
      <c r="P89" s="46"/>
      <c r="Q89" s="46"/>
      <c r="R89" s="46"/>
      <c r="S89" s="46"/>
      <c r="T89" s="45">
        <v>14</v>
      </c>
      <c r="U89" s="47">
        <v>1</v>
      </c>
      <c r="V89" s="59">
        <v>0</v>
      </c>
      <c r="W89" s="2"/>
      <c r="X89" s="47">
        <f>T89</f>
        <v>14</v>
      </c>
      <c r="Y89" s="47">
        <f>W89*I89</f>
        <v>0</v>
      </c>
      <c r="Z89" s="47">
        <f>IF(I89&gt;5,1,0)*W89</f>
        <v>0</v>
      </c>
      <c r="AA89" s="47">
        <f>IF(I89&gt;5,I89,0)</f>
        <v>14</v>
      </c>
      <c r="AB89" s="47">
        <f>Z89*I89</f>
        <v>0</v>
      </c>
      <c r="AC89" s="8"/>
      <c r="AD89" s="46"/>
      <c r="AE89" s="45">
        <v>0</v>
      </c>
      <c r="AF89" s="49">
        <f>IF(U89=1,IF(V89=1,1,0),0)</f>
        <v>0</v>
      </c>
      <c r="AG89" s="49">
        <f>IF(U89=1,IF(AE89=1,1,0),0)</f>
        <v>0</v>
      </c>
      <c r="AH89" s="49">
        <f>IF(U89=1,IF(V89=1,IF(AE89=1,1,0),0),0)</f>
        <v>0</v>
      </c>
      <c r="AI89" s="47">
        <v>0</v>
      </c>
      <c r="AJ89" s="46"/>
      <c r="AK89" s="46"/>
      <c r="AL89" s="46"/>
      <c r="AM89" s="46"/>
      <c r="AN89" s="46"/>
      <c r="AO89" s="46"/>
      <c r="AP89" s="46"/>
      <c r="AQ89" t="s" s="60">
        <v>729</v>
      </c>
      <c r="AR89" t="s" s="61">
        <v>923</v>
      </c>
      <c r="AS89" s="62"/>
      <c r="AT89" s="46"/>
      <c r="AU89" s="49"/>
      <c r="AV89" s="59">
        <v>0</v>
      </c>
      <c r="AW89" s="44"/>
      <c r="AX89" t="s" s="6">
        <v>924</v>
      </c>
      <c r="AY89" s="46"/>
      <c r="AZ89" s="46"/>
      <c r="BA89" s="46"/>
      <c r="BB89" s="46"/>
      <c r="BC89" s="46"/>
      <c r="BD89" s="46"/>
      <c r="BE89" s="46"/>
      <c r="BF89" s="46"/>
      <c r="BG89" s="46"/>
      <c r="BH89" s="46"/>
      <c r="BI89" s="46"/>
      <c r="BJ89" s="46"/>
      <c r="BK89" s="46"/>
      <c r="BL89" s="46"/>
      <c r="BM89" s="46"/>
      <c r="BN89" s="46"/>
      <c r="BO89" s="46"/>
    </row>
    <row r="90" ht="17" customHeight="1">
      <c r="A90" s="63">
        <v>1984</v>
      </c>
      <c r="B90" s="64">
        <v>7</v>
      </c>
      <c r="C90" s="64">
        <v>18</v>
      </c>
      <c r="D90" t="s" s="65">
        <v>20</v>
      </c>
      <c r="E90" t="s" s="65">
        <v>925</v>
      </c>
      <c r="F90" t="s" s="65">
        <v>926</v>
      </c>
      <c r="G90" s="66">
        <v>41</v>
      </c>
      <c r="H90" s="67">
        <v>21</v>
      </c>
      <c r="I90" s="67">
        <v>21</v>
      </c>
      <c r="J90" s="66"/>
      <c r="K90" s="66"/>
      <c r="L90" s="67">
        <v>19</v>
      </c>
      <c r="M90" s="46"/>
      <c r="N90" s="46"/>
      <c r="O90" s="46"/>
      <c r="P90" s="46"/>
      <c r="Q90" s="46"/>
      <c r="R90" s="46"/>
      <c r="S90" s="46"/>
      <c r="T90" s="67">
        <v>21</v>
      </c>
      <c r="U90" s="69">
        <v>1</v>
      </c>
      <c r="V90" s="67">
        <v>1</v>
      </c>
      <c r="W90" s="66">
        <v>1</v>
      </c>
      <c r="X90" s="47">
        <f>T90</f>
        <v>21</v>
      </c>
      <c r="Y90" s="69">
        <f>W90*I90</f>
        <v>21</v>
      </c>
      <c r="Z90" s="69">
        <f>IF(I90&gt;5,1,0)*W90</f>
        <v>1</v>
      </c>
      <c r="AA90" s="47">
        <f>IF(I90&gt;5,I90,0)</f>
        <v>21</v>
      </c>
      <c r="AB90" s="69">
        <f>Z90*I90</f>
        <v>21</v>
      </c>
      <c r="AC90" s="86"/>
      <c r="AD90" s="46"/>
      <c r="AE90" s="67">
        <v>0</v>
      </c>
      <c r="AF90" s="68">
        <f>IF(U90=1,IF(V90=1,1,0),0)</f>
        <v>1</v>
      </c>
      <c r="AG90" s="68">
        <f>IF(U90=1,IF(AE90=1,1,0),0)</f>
        <v>0</v>
      </c>
      <c r="AH90" s="68">
        <f>IF(U90=1,IF(V90=1,IF(AE90=1,1,0),0),0)</f>
        <v>0</v>
      </c>
      <c r="AI90" s="69">
        <v>0</v>
      </c>
      <c r="AJ90" s="46"/>
      <c r="AK90" s="46"/>
      <c r="AL90" s="46"/>
      <c r="AM90" s="46"/>
      <c r="AN90" s="46"/>
      <c r="AO90" s="46"/>
      <c r="AP90" s="46"/>
      <c r="AQ90" t="s" s="70">
        <v>870</v>
      </c>
      <c r="AR90" t="s" s="61">
        <v>927</v>
      </c>
      <c r="AS90" s="62"/>
      <c r="AT90" s="46"/>
      <c r="AU90" s="2"/>
      <c r="AV90" s="67">
        <v>1</v>
      </c>
      <c r="AW90" s="66">
        <v>1</v>
      </c>
      <c r="AX90" t="s" s="48">
        <v>928</v>
      </c>
      <c r="AY90" s="46"/>
      <c r="AZ90" s="46"/>
      <c r="BA90" s="46"/>
      <c r="BB90" s="46"/>
      <c r="BC90" s="46"/>
      <c r="BD90" s="46"/>
      <c r="BE90" s="46"/>
      <c r="BF90" s="46"/>
      <c r="BG90" s="46"/>
      <c r="BH90" s="46"/>
      <c r="BI90" s="46"/>
      <c r="BJ90" s="46"/>
      <c r="BK90" s="46"/>
      <c r="BL90" s="46"/>
      <c r="BM90" s="46"/>
      <c r="BN90" s="46"/>
      <c r="BO90" s="46"/>
    </row>
    <row r="91" ht="17" customHeight="1">
      <c r="A91" s="41">
        <v>1984</v>
      </c>
      <c r="B91" s="42">
        <v>6</v>
      </c>
      <c r="C91" s="42">
        <v>29</v>
      </c>
      <c r="D91" t="s" s="43">
        <v>70</v>
      </c>
      <c r="E91" t="s" s="43">
        <v>434</v>
      </c>
      <c r="F91" t="s" s="43">
        <v>929</v>
      </c>
      <c r="G91" s="44">
        <v>39</v>
      </c>
      <c r="H91" s="45">
        <v>6</v>
      </c>
      <c r="I91" s="45">
        <v>6</v>
      </c>
      <c r="J91" s="44"/>
      <c r="K91" s="44"/>
      <c r="L91" s="45">
        <v>1</v>
      </c>
      <c r="M91" s="46"/>
      <c r="N91" s="46"/>
      <c r="O91" s="46"/>
      <c r="P91" s="46"/>
      <c r="Q91" s="46"/>
      <c r="R91" s="46"/>
      <c r="S91" s="46"/>
      <c r="T91" s="45">
        <v>6</v>
      </c>
      <c r="U91" s="47">
        <v>1</v>
      </c>
      <c r="V91" s="59">
        <v>0</v>
      </c>
      <c r="W91" s="2"/>
      <c r="X91" s="47">
        <f>T91</f>
        <v>6</v>
      </c>
      <c r="Y91" s="44"/>
      <c r="Z91" s="59"/>
      <c r="AA91" s="47">
        <f>IF(I91&gt;5,I91,0)</f>
        <v>6</v>
      </c>
      <c r="AB91" s="59"/>
      <c r="AC91" s="8"/>
      <c r="AD91" s="46"/>
      <c r="AE91" s="45">
        <v>0</v>
      </c>
      <c r="AF91" s="49">
        <f>IF(U91=1,IF(V91=1,1,0),0)</f>
        <v>0</v>
      </c>
      <c r="AG91" s="49">
        <f>IF(U91=1,IF(AE91=1,1,0),0)</f>
        <v>0</v>
      </c>
      <c r="AH91" s="49">
        <f>IF(U91=1,IF(V91=1,IF(AE91=1,1,0),0),0)</f>
        <v>0</v>
      </c>
      <c r="AI91" s="47">
        <v>0</v>
      </c>
      <c r="AJ91" s="46"/>
      <c r="AK91" s="46"/>
      <c r="AL91" s="46"/>
      <c r="AM91" s="46"/>
      <c r="AN91" s="46"/>
      <c r="AO91" s="46"/>
      <c r="AP91" s="46"/>
      <c r="AQ91" t="s" s="60">
        <v>870</v>
      </c>
      <c r="AR91" t="s" s="61">
        <v>930</v>
      </c>
      <c r="AS91" s="62"/>
      <c r="AT91" s="46"/>
      <c r="AU91" s="49"/>
      <c r="AV91" s="59">
        <v>0</v>
      </c>
      <c r="AW91" s="44"/>
      <c r="AX91" t="s" s="6">
        <v>664</v>
      </c>
      <c r="AY91" s="46"/>
      <c r="AZ91" s="46"/>
      <c r="BA91" s="46"/>
      <c r="BB91" s="46"/>
      <c r="BC91" s="46"/>
      <c r="BD91" s="46"/>
      <c r="BE91" s="46"/>
      <c r="BF91" s="46"/>
      <c r="BG91" s="46"/>
      <c r="BH91" s="46"/>
      <c r="BI91" s="46"/>
      <c r="BJ91" s="46"/>
      <c r="BK91" s="46"/>
      <c r="BL91" s="46"/>
      <c r="BM91" s="46"/>
      <c r="BN91" s="46"/>
      <c r="BO91" s="46"/>
    </row>
    <row r="92" ht="17" customHeight="1">
      <c r="A92" s="46"/>
      <c r="B92" s="46"/>
      <c r="C92" s="46"/>
      <c r="D92" s="46"/>
      <c r="E92" s="46"/>
      <c r="F92" s="46"/>
      <c r="G92" s="46"/>
      <c r="H92" s="46"/>
      <c r="I92" s="46"/>
      <c r="J92" s="46"/>
      <c r="K92" s="46"/>
      <c r="L92" s="46"/>
      <c r="M92" s="46"/>
      <c r="N92" s="46"/>
      <c r="O92" s="46"/>
      <c r="P92" s="46"/>
      <c r="Q92" s="46"/>
      <c r="R92" s="46"/>
      <c r="S92" s="46"/>
      <c r="T92" s="46"/>
      <c r="U92" s="46"/>
      <c r="V92" s="46"/>
      <c r="W92" s="2"/>
      <c r="X92" s="2"/>
      <c r="Y92" s="44"/>
      <c r="Z92" s="46"/>
      <c r="AA92" s="46"/>
      <c r="AB92" s="46"/>
      <c r="AC92" s="46"/>
      <c r="AD92" s="46"/>
      <c r="AE92" s="46"/>
      <c r="AF92" s="46"/>
      <c r="AG92" s="46"/>
      <c r="AH92" s="46"/>
      <c r="AI92" s="46"/>
      <c r="AJ92" s="46"/>
      <c r="AK92" s="46"/>
      <c r="AL92" s="46"/>
      <c r="AM92" s="46"/>
      <c r="AN92" s="46"/>
      <c r="AO92" s="46"/>
      <c r="AP92" s="46"/>
      <c r="AQ92" s="46"/>
      <c r="AR92" s="83"/>
      <c r="AS92" s="46"/>
      <c r="AT92" s="46"/>
      <c r="AU92" s="49"/>
      <c r="AV92" s="46"/>
      <c r="AW92" s="44"/>
      <c r="AX92" s="46"/>
      <c r="AY92" s="46"/>
      <c r="AZ92" s="46"/>
      <c r="BA92" s="46"/>
      <c r="BB92" s="46"/>
      <c r="BC92" s="46"/>
      <c r="BD92" s="46"/>
      <c r="BE92" s="46"/>
      <c r="BF92" s="46"/>
      <c r="BG92" s="46"/>
      <c r="BH92" s="46"/>
      <c r="BI92" s="46"/>
      <c r="BJ92" s="46"/>
      <c r="BK92" s="46"/>
      <c r="BL92" s="46"/>
      <c r="BM92" s="46"/>
      <c r="BN92" s="46"/>
      <c r="BO92" s="46"/>
    </row>
    <row r="93" ht="17" customHeight="1">
      <c r="A93" s="46"/>
      <c r="B93" s="46"/>
      <c r="C93" s="46"/>
      <c r="D93" s="46"/>
      <c r="E93" s="46"/>
      <c r="F93" s="46"/>
      <c r="G93" s="46"/>
      <c r="H93" s="46"/>
      <c r="I93" t="s" s="43">
        <v>1531</v>
      </c>
      <c r="J93" s="44">
        <f>SUM(J16:J51)</f>
        <v>21</v>
      </c>
      <c r="K93" s="46"/>
      <c r="L93" s="46"/>
      <c r="M93" s="46"/>
      <c r="N93" s="46"/>
      <c r="O93" s="46"/>
      <c r="P93" s="46"/>
      <c r="Q93" s="46"/>
      <c r="R93" s="46"/>
      <c r="S93" s="46"/>
      <c r="T93" s="46"/>
      <c r="U93" t="s" s="43">
        <v>1531</v>
      </c>
      <c r="V93" s="44">
        <f>SUM(V16:V51)</f>
        <v>8</v>
      </c>
      <c r="W93" s="44">
        <f>SUM(W16:W51)</f>
        <v>7</v>
      </c>
      <c r="X93" s="44">
        <f>SUM(X16:X51)</f>
        <v>277</v>
      </c>
      <c r="Y93" s="44">
        <f>SUM(Y16:Y51)</f>
        <v>66</v>
      </c>
      <c r="Z93" s="44">
        <f>SUM(Z16:Z51)</f>
        <v>5</v>
      </c>
      <c r="AA93" s="44">
        <f>SUM(AA16:AA51)</f>
        <v>210</v>
      </c>
      <c r="AB93" s="44">
        <f>SUM(AB16:AB51)</f>
        <v>58</v>
      </c>
      <c r="AC93" s="46"/>
      <c r="AD93" s="46"/>
      <c r="AE93" s="46"/>
      <c r="AF93" s="46"/>
      <c r="AG93" s="46"/>
      <c r="AH93" s="46"/>
      <c r="AI93" s="46"/>
      <c r="AJ93" s="46"/>
      <c r="AK93" s="46"/>
      <c r="AL93" s="46"/>
      <c r="AM93" s="46"/>
      <c r="AN93" s="46"/>
      <c r="AO93" s="46"/>
      <c r="AP93" s="46"/>
      <c r="AQ93" s="46"/>
      <c r="AR93" s="46"/>
      <c r="AS93" s="46"/>
      <c r="AT93" s="46"/>
      <c r="AU93" s="49"/>
      <c r="AV93" s="46"/>
      <c r="AW93" s="44"/>
      <c r="AX93" s="46"/>
      <c r="AY93" s="46"/>
      <c r="AZ93" s="46"/>
      <c r="BA93" s="46"/>
      <c r="BB93" s="46"/>
      <c r="BC93" s="46"/>
      <c r="BD93" s="46"/>
      <c r="BE93" s="46"/>
      <c r="BF93" s="46"/>
      <c r="BG93" s="46"/>
      <c r="BH93" s="46"/>
      <c r="BI93" s="46"/>
      <c r="BJ93" s="46"/>
      <c r="BK93" s="46"/>
      <c r="BL93" s="46"/>
      <c r="BM93" s="46"/>
      <c r="BN93" s="46"/>
      <c r="BO93" s="46"/>
    </row>
    <row r="94" ht="17" customHeight="1">
      <c r="A94" s="46"/>
      <c r="B94" s="46"/>
      <c r="C94" s="46"/>
      <c r="D94" s="46"/>
      <c r="E94" s="46"/>
      <c r="F94" s="46"/>
      <c r="G94" s="46"/>
      <c r="H94" s="46"/>
      <c r="I94" t="s" s="43">
        <v>1532</v>
      </c>
      <c r="J94" s="44">
        <f>SUM(J52:J70)</f>
        <v>9</v>
      </c>
      <c r="K94" s="46"/>
      <c r="L94" s="46"/>
      <c r="M94" s="46"/>
      <c r="N94" s="46"/>
      <c r="O94" s="46"/>
      <c r="P94" s="46"/>
      <c r="Q94" s="46"/>
      <c r="R94" s="46"/>
      <c r="S94" s="46"/>
      <c r="T94" s="46"/>
      <c r="U94" t="s" s="43">
        <v>1532</v>
      </c>
      <c r="V94" s="44">
        <f>SUM(V52:V70)</f>
        <v>5</v>
      </c>
      <c r="W94" s="44">
        <f>SUM(W52:W70)</f>
        <v>4</v>
      </c>
      <c r="X94" s="44">
        <f>SUM(X52:X70)</f>
        <v>114</v>
      </c>
      <c r="Y94" s="44">
        <f>SUM(Y52:Y70)</f>
        <v>29</v>
      </c>
      <c r="Z94" s="44">
        <f>SUM(Z52:Z70)</f>
        <v>2</v>
      </c>
      <c r="AA94" s="44">
        <f>SUM(AA52:AA70)</f>
        <v>67</v>
      </c>
      <c r="AB94" s="44">
        <f>SUM(AB52:AB70)</f>
        <v>20</v>
      </c>
      <c r="AC94" s="46"/>
      <c r="AD94" s="46"/>
      <c r="AE94" s="46"/>
      <c r="AF94" s="46"/>
      <c r="AG94" s="46"/>
      <c r="AH94" s="46"/>
      <c r="AI94" s="46"/>
      <c r="AJ94" s="46"/>
      <c r="AK94" s="46"/>
      <c r="AL94" s="46"/>
      <c r="AM94" s="46"/>
      <c r="AN94" s="46"/>
      <c r="AO94" s="46"/>
      <c r="AP94" s="46"/>
      <c r="AQ94" s="46"/>
      <c r="AR94" s="46"/>
      <c r="AS94" s="46"/>
      <c r="AT94" s="46"/>
      <c r="AU94" s="49"/>
      <c r="AV94" s="46"/>
      <c r="AW94" s="44"/>
      <c r="AX94" s="46"/>
      <c r="AY94" s="46"/>
      <c r="AZ94" s="46"/>
      <c r="BA94" s="46"/>
      <c r="BB94" s="46"/>
      <c r="BC94" s="46"/>
      <c r="BD94" s="46"/>
      <c r="BE94" s="46"/>
      <c r="BF94" s="46"/>
      <c r="BG94" s="46"/>
      <c r="BH94" s="46"/>
      <c r="BI94" s="46"/>
      <c r="BJ94" s="46"/>
      <c r="BK94" s="46"/>
      <c r="BL94" s="46"/>
      <c r="BM94" s="46"/>
      <c r="BN94" s="46"/>
      <c r="BO94" s="46"/>
    </row>
    <row r="95" ht="17" customHeight="1">
      <c r="A95" s="46"/>
      <c r="B95" s="46"/>
      <c r="C95" s="46"/>
      <c r="D95" s="46"/>
      <c r="E95" s="46"/>
      <c r="F95" s="46"/>
      <c r="G95" s="46"/>
      <c r="H95" s="46"/>
      <c r="I95" t="s" s="43">
        <v>1656</v>
      </c>
      <c r="J95" s="44">
        <f>SUM(J72:J89)</f>
        <v>9</v>
      </c>
      <c r="K95" s="46"/>
      <c r="L95" s="46"/>
      <c r="M95" s="46"/>
      <c r="N95" s="46"/>
      <c r="O95" s="46"/>
      <c r="P95" s="46"/>
      <c r="Q95" s="46"/>
      <c r="R95" s="46"/>
      <c r="S95" s="46"/>
      <c r="T95" s="46"/>
      <c r="U95" t="s" s="43">
        <v>1656</v>
      </c>
      <c r="V95" s="44">
        <f>SUM(V72:V89)</f>
        <v>8</v>
      </c>
      <c r="W95" s="44">
        <f>SUM(W72:W89)</f>
        <v>4</v>
      </c>
      <c r="X95" s="44">
        <f>SUM(X72:X89)</f>
        <v>129</v>
      </c>
      <c r="Y95" s="44">
        <f>SUM(Y72:Y89)</f>
        <v>26</v>
      </c>
      <c r="Z95" s="44">
        <f>SUM(Z72:Z89)</f>
        <v>2</v>
      </c>
      <c r="AA95" s="44">
        <f>SUM(AA72:AA89)</f>
        <v>90</v>
      </c>
      <c r="AB95" s="44">
        <f>SUM(AB72:AB89)</f>
        <v>16</v>
      </c>
      <c r="AC95" s="46"/>
      <c r="AD95" s="46"/>
      <c r="AE95" s="46"/>
      <c r="AF95" s="46"/>
      <c r="AG95" s="46"/>
      <c r="AH95" s="46"/>
      <c r="AI95" s="46"/>
      <c r="AJ95" s="46"/>
      <c r="AK95" s="46"/>
      <c r="AL95" s="46"/>
      <c r="AM95" s="46"/>
      <c r="AN95" s="46"/>
      <c r="AO95" s="46"/>
      <c r="AP95" s="46"/>
      <c r="AQ95" s="46"/>
      <c r="AR95" s="46"/>
      <c r="AS95" s="46"/>
      <c r="AT95" s="46"/>
      <c r="AU95" s="49"/>
      <c r="AV95" s="46"/>
      <c r="AW95" s="44"/>
      <c r="AX95" s="46"/>
      <c r="AY95" s="46"/>
      <c r="AZ95" s="46"/>
      <c r="BA95" s="46"/>
      <c r="BB95" s="46"/>
      <c r="BC95" s="46"/>
      <c r="BD95" s="46"/>
      <c r="BE95" s="46"/>
      <c r="BF95" s="46"/>
      <c r="BG95" s="46"/>
      <c r="BH95" s="46"/>
      <c r="BI95" s="46"/>
      <c r="BJ95" s="46"/>
      <c r="BK95" s="46"/>
      <c r="BL95" s="46"/>
      <c r="BM95" s="46"/>
      <c r="BN95" s="46"/>
      <c r="BO95" s="46"/>
    </row>
    <row r="96" ht="17" customHeight="1">
      <c r="A96" s="46"/>
      <c r="B96" s="46"/>
      <c r="C96" s="46"/>
      <c r="D96" s="46"/>
      <c r="E96" s="46"/>
      <c r="F96" s="46"/>
      <c r="G96" s="46"/>
      <c r="H96" s="46"/>
      <c r="I96" s="46"/>
      <c r="J96" s="46"/>
      <c r="K96" s="46"/>
      <c r="L96" s="46"/>
      <c r="M96" s="46"/>
      <c r="N96" s="46"/>
      <c r="O96" s="46"/>
      <c r="P96" s="46"/>
      <c r="Q96" s="46"/>
      <c r="R96" s="46"/>
      <c r="S96" s="46"/>
      <c r="T96" s="46"/>
      <c r="U96" s="46"/>
      <c r="V96" s="46"/>
      <c r="W96" s="2"/>
      <c r="X96" s="2"/>
      <c r="Y96" s="44"/>
      <c r="Z96" s="46"/>
      <c r="AA96" s="46"/>
      <c r="AB96" s="46"/>
      <c r="AC96" s="46"/>
      <c r="AD96" s="46"/>
      <c r="AE96" s="46"/>
      <c r="AF96" s="46"/>
      <c r="AG96" s="46"/>
      <c r="AH96" s="46"/>
      <c r="AI96" s="46"/>
      <c r="AJ96" s="46"/>
      <c r="AK96" s="46"/>
      <c r="AL96" s="46"/>
      <c r="AM96" s="46"/>
      <c r="AN96" s="46"/>
      <c r="AO96" s="46"/>
      <c r="AP96" s="46"/>
      <c r="AQ96" s="46"/>
      <c r="AR96" s="46"/>
      <c r="AS96" s="46"/>
      <c r="AT96" s="46"/>
      <c r="AU96" s="49"/>
      <c r="AV96" s="46"/>
      <c r="AW96" s="44"/>
      <c r="AX96" s="46"/>
      <c r="AY96" s="46"/>
      <c r="AZ96" s="46"/>
      <c r="BA96" s="46"/>
      <c r="BB96" s="46"/>
      <c r="BC96" s="46"/>
      <c r="BD96" s="46"/>
      <c r="BE96" s="46"/>
      <c r="BF96" s="46"/>
      <c r="BG96" s="46"/>
      <c r="BH96" s="46"/>
      <c r="BI96" s="46"/>
      <c r="BJ96" s="46"/>
      <c r="BK96" s="46"/>
      <c r="BL96" s="46"/>
      <c r="BM96" s="46"/>
      <c r="BN96" s="46"/>
      <c r="BO96" s="46"/>
    </row>
    <row r="97" ht="17" customHeight="1">
      <c r="A97" s="46"/>
      <c r="B97" s="46"/>
      <c r="C97" s="46"/>
      <c r="D97" s="46"/>
      <c r="E97" s="46"/>
      <c r="F97" s="46"/>
      <c r="G97" s="46"/>
      <c r="H97" s="46"/>
      <c r="I97" s="46"/>
      <c r="J97" s="46"/>
      <c r="K97" s="46"/>
      <c r="L97" s="46"/>
      <c r="M97" s="46"/>
      <c r="N97" s="46"/>
      <c r="O97" s="46"/>
      <c r="P97" s="46"/>
      <c r="Q97" s="46"/>
      <c r="R97" s="46"/>
      <c r="S97" s="46"/>
      <c r="T97" s="46"/>
      <c r="U97" s="46"/>
      <c r="V97" s="46"/>
      <c r="W97" s="2"/>
      <c r="X97" s="2"/>
      <c r="Y97" s="46"/>
      <c r="Z97" s="46"/>
      <c r="AA97" s="46"/>
      <c r="AB97" s="46"/>
      <c r="AC97" s="46"/>
      <c r="AD97" s="46"/>
      <c r="AE97" s="46"/>
      <c r="AF97" s="46"/>
      <c r="AG97" s="46"/>
      <c r="AH97" s="46"/>
      <c r="AI97" s="46"/>
      <c r="AJ97" s="46"/>
      <c r="AK97" s="46"/>
      <c r="AL97" s="46"/>
      <c r="AM97" s="46"/>
      <c r="AN97" s="46"/>
      <c r="AO97" s="46"/>
      <c r="AP97" s="46"/>
      <c r="AQ97" s="46"/>
      <c r="AR97" s="46"/>
      <c r="AS97" s="46"/>
      <c r="AT97" s="46"/>
      <c r="AU97" s="2"/>
      <c r="AV97" s="46"/>
      <c r="AW97" s="46"/>
      <c r="AX97" s="46"/>
      <c r="AY97" s="46"/>
      <c r="AZ97" s="46"/>
      <c r="BA97" s="46"/>
      <c r="BB97" s="46"/>
      <c r="BC97" s="46"/>
      <c r="BD97" s="46"/>
      <c r="BE97" s="46"/>
      <c r="BF97" s="46"/>
      <c r="BG97" s="46"/>
      <c r="BH97" s="46"/>
      <c r="BI97" s="46"/>
      <c r="BJ97" s="46"/>
      <c r="BK97" s="46"/>
      <c r="BL97" s="46"/>
      <c r="BM97" s="46"/>
      <c r="BN97" s="46"/>
      <c r="BO97" s="46"/>
    </row>
    <row r="98" ht="17" customHeight="1">
      <c r="A98" s="46"/>
      <c r="B98" s="46"/>
      <c r="C98" s="46"/>
      <c r="D98" s="46"/>
      <c r="E98" s="46"/>
      <c r="F98" s="46"/>
      <c r="G98" s="46"/>
      <c r="H98" s="46"/>
      <c r="I98" s="46"/>
      <c r="J98" s="46"/>
      <c r="K98" s="46"/>
      <c r="L98" s="46"/>
      <c r="M98" s="46"/>
      <c r="N98" s="46"/>
      <c r="O98" s="46"/>
      <c r="P98" s="46"/>
      <c r="Q98" s="46"/>
      <c r="R98" s="46"/>
      <c r="S98" s="46"/>
      <c r="T98" s="46"/>
      <c r="U98" s="46"/>
      <c r="V98" t="s" s="43">
        <v>1657</v>
      </c>
      <c r="W98" s="49"/>
      <c r="X98" s="49"/>
      <c r="Y98" t="s" s="43">
        <v>1658</v>
      </c>
      <c r="Z98" s="46"/>
      <c r="AA98" s="46"/>
      <c r="AB98" s="46"/>
      <c r="AC98" s="46"/>
      <c r="AD98" s="46"/>
      <c r="AE98" s="46"/>
      <c r="AF98" s="46"/>
      <c r="AG98" s="46"/>
      <c r="AH98" s="46"/>
      <c r="AI98" s="46"/>
      <c r="AJ98" s="46"/>
      <c r="AK98" s="46"/>
      <c r="AL98" s="46"/>
      <c r="AM98" s="46"/>
      <c r="AN98" s="46"/>
      <c r="AO98" s="46"/>
      <c r="AP98" s="46"/>
      <c r="AQ98" s="46"/>
      <c r="AR98" s="46"/>
      <c r="AS98" s="46"/>
      <c r="AT98" s="46"/>
      <c r="AU98" s="2"/>
      <c r="AV98" s="46"/>
      <c r="AW98" s="46"/>
      <c r="AX98" s="46"/>
      <c r="AY98" s="46"/>
      <c r="AZ98" s="46"/>
      <c r="BA98" s="46"/>
      <c r="BB98" s="46"/>
      <c r="BC98" s="46"/>
      <c r="BD98" s="46"/>
      <c r="BE98" s="46"/>
      <c r="BF98" s="46"/>
      <c r="BG98" s="46"/>
      <c r="BH98" s="46"/>
      <c r="BI98" s="46"/>
      <c r="BJ98" s="46"/>
      <c r="BK98" s="46"/>
      <c r="BL98" s="46"/>
      <c r="BM98" s="46"/>
      <c r="BN98" s="46"/>
      <c r="BO98" s="46"/>
    </row>
    <row r="99" ht="17" customHeight="1">
      <c r="A99" s="46"/>
      <c r="B99" s="46"/>
      <c r="C99" s="46"/>
      <c r="D99" s="46"/>
      <c r="E99" s="46"/>
      <c r="F99" s="46"/>
      <c r="G99" s="46"/>
      <c r="H99" s="46"/>
      <c r="I99" s="46"/>
      <c r="J99" s="46"/>
      <c r="K99" s="46"/>
      <c r="L99" s="46"/>
      <c r="M99" s="46"/>
      <c r="N99" s="46"/>
      <c r="O99" s="46"/>
      <c r="P99" s="46"/>
      <c r="Q99" s="46"/>
      <c r="R99" s="46"/>
      <c r="S99" s="46"/>
      <c r="T99" s="46"/>
      <c r="U99" s="46"/>
      <c r="V99" s="46"/>
      <c r="W99" s="49"/>
      <c r="X99" s="49"/>
      <c r="Y99" s="46"/>
      <c r="Z99" s="46"/>
      <c r="AA99" s="46"/>
      <c r="AB99" s="46"/>
      <c r="AC99" s="46"/>
      <c r="AD99" s="46"/>
      <c r="AE99" s="46"/>
      <c r="AF99" s="46"/>
      <c r="AG99" s="46"/>
      <c r="AH99" s="46"/>
      <c r="AI99" s="46"/>
      <c r="AJ99" s="46"/>
      <c r="AK99" s="46"/>
      <c r="AL99" s="46"/>
      <c r="AM99" s="46"/>
      <c r="AN99" s="46"/>
      <c r="AO99" s="46"/>
      <c r="AP99" s="46"/>
      <c r="AQ99" s="46"/>
      <c r="AR99" s="46"/>
      <c r="AS99" s="46"/>
      <c r="AT99" s="46"/>
      <c r="AU99" s="2"/>
      <c r="AV99" s="46"/>
      <c r="AW99" s="46"/>
      <c r="AX99" s="46"/>
      <c r="AY99" s="46"/>
      <c r="AZ99" s="46"/>
      <c r="BA99" s="46"/>
      <c r="BB99" s="46"/>
      <c r="BC99" s="46"/>
      <c r="BD99" s="46"/>
      <c r="BE99" s="46"/>
      <c r="BF99" s="46"/>
      <c r="BG99" s="46"/>
      <c r="BH99" s="46"/>
      <c r="BI99" s="46"/>
      <c r="BJ99" s="46"/>
      <c r="BK99" s="46"/>
      <c r="BL99" s="46"/>
      <c r="BM99" s="46"/>
      <c r="BN99" s="46"/>
      <c r="BO99" s="46"/>
    </row>
    <row r="100" ht="17" customHeight="1">
      <c r="A100" s="46"/>
      <c r="B100" s="46"/>
      <c r="C100" s="46"/>
      <c r="D100" s="46"/>
      <c r="E100" s="46"/>
      <c r="F100" s="46"/>
      <c r="G100" s="46"/>
      <c r="H100" s="46"/>
      <c r="I100" s="46"/>
      <c r="J100" s="46"/>
      <c r="K100" s="46"/>
      <c r="L100" s="46"/>
      <c r="M100" s="46"/>
      <c r="N100" s="46"/>
      <c r="O100" s="46"/>
      <c r="P100" s="46"/>
      <c r="Q100" s="46"/>
      <c r="R100" s="46"/>
      <c r="S100" s="46"/>
      <c r="T100" s="46"/>
      <c r="U100" s="46"/>
      <c r="V100" t="s" s="43">
        <v>1531</v>
      </c>
      <c r="W100" s="49">
        <v>4</v>
      </c>
      <c r="X100" s="49">
        <v>36</v>
      </c>
      <c r="Y100" s="49">
        <v>4</v>
      </c>
      <c r="Z100" s="49">
        <v>27</v>
      </c>
      <c r="AA100" s="46"/>
      <c r="AB100" s="46"/>
      <c r="AC100" s="46"/>
      <c r="AD100" s="46"/>
      <c r="AE100" s="46"/>
      <c r="AF100" s="46"/>
      <c r="AG100" s="46"/>
      <c r="AH100" s="46"/>
      <c r="AI100" s="46"/>
      <c r="AJ100" s="46"/>
      <c r="AK100" s="46"/>
      <c r="AL100" s="46"/>
      <c r="AM100" s="46"/>
      <c r="AN100" s="46"/>
      <c r="AO100" s="46"/>
      <c r="AP100" s="46"/>
      <c r="AQ100" s="46"/>
      <c r="AR100" s="46"/>
      <c r="AS100" s="46"/>
      <c r="AT100" s="46"/>
      <c r="AU100" s="2"/>
      <c r="AV100" s="46"/>
      <c r="AW100" s="46"/>
      <c r="AX100" s="46"/>
      <c r="AY100" s="46"/>
      <c r="AZ100" s="46"/>
      <c r="BA100" s="46"/>
      <c r="BB100" s="46"/>
      <c r="BC100" s="46"/>
      <c r="BD100" s="46"/>
      <c r="BE100" s="46"/>
      <c r="BF100" s="46"/>
      <c r="BG100" s="46"/>
      <c r="BH100" s="46"/>
      <c r="BI100" s="46"/>
      <c r="BJ100" s="46"/>
      <c r="BK100" s="46"/>
      <c r="BL100" s="46"/>
      <c r="BM100" s="46"/>
      <c r="BN100" s="46"/>
      <c r="BO100" s="46"/>
    </row>
    <row r="101" ht="17" customHeight="1">
      <c r="A101" s="46"/>
      <c r="B101" s="46"/>
      <c r="C101" s="46"/>
      <c r="D101" s="46"/>
      <c r="E101" s="46"/>
      <c r="F101" s="46"/>
      <c r="G101" s="46"/>
      <c r="H101" s="46"/>
      <c r="I101" s="46"/>
      <c r="J101" s="46"/>
      <c r="K101" s="46"/>
      <c r="L101" s="46"/>
      <c r="M101" s="46"/>
      <c r="N101" s="46"/>
      <c r="O101" s="46"/>
      <c r="P101" s="46"/>
      <c r="Q101" s="46"/>
      <c r="R101" s="46"/>
      <c r="S101" s="46"/>
      <c r="T101" s="46"/>
      <c r="U101" s="46"/>
      <c r="V101" t="s" s="43">
        <v>1532</v>
      </c>
      <c r="W101" s="49">
        <v>3</v>
      </c>
      <c r="X101" s="49">
        <v>15</v>
      </c>
      <c r="Y101" s="49">
        <v>2</v>
      </c>
      <c r="Z101" s="49">
        <v>8</v>
      </c>
      <c r="AA101" s="46"/>
      <c r="AB101" s="46"/>
      <c r="AC101" s="46"/>
      <c r="AD101" s="46"/>
      <c r="AE101" s="46"/>
      <c r="AF101" s="46"/>
      <c r="AG101" s="46"/>
      <c r="AH101" s="46"/>
      <c r="AI101" s="46"/>
      <c r="AJ101" s="46"/>
      <c r="AK101" s="46"/>
      <c r="AL101" s="46"/>
      <c r="AM101" s="46"/>
      <c r="AN101" s="46"/>
      <c r="AO101" s="46"/>
      <c r="AP101" s="46"/>
      <c r="AQ101" s="46"/>
      <c r="AR101" s="46"/>
      <c r="AS101" s="46"/>
      <c r="AT101" s="46"/>
      <c r="AU101" s="2"/>
      <c r="AV101" s="46"/>
      <c r="AW101" s="46"/>
      <c r="AX101" s="46"/>
      <c r="AY101" s="46"/>
      <c r="AZ101" s="46"/>
      <c r="BA101" s="46"/>
      <c r="BB101" s="46"/>
      <c r="BC101" s="46"/>
      <c r="BD101" s="46"/>
      <c r="BE101" s="46"/>
      <c r="BF101" s="46"/>
      <c r="BG101" s="46"/>
      <c r="BH101" s="46"/>
      <c r="BI101" s="46"/>
      <c r="BJ101" s="46"/>
      <c r="BK101" s="46"/>
      <c r="BL101" s="46"/>
      <c r="BM101" s="46"/>
      <c r="BN101" s="46"/>
      <c r="BO101" s="46"/>
    </row>
    <row r="102" ht="17" customHeight="1">
      <c r="A102" s="46"/>
      <c r="B102" s="46"/>
      <c r="C102" s="46"/>
      <c r="D102" s="46"/>
      <c r="E102" s="46"/>
      <c r="F102" s="46"/>
      <c r="G102" s="46"/>
      <c r="H102" s="46"/>
      <c r="I102" s="46"/>
      <c r="J102" s="46"/>
      <c r="K102" s="46"/>
      <c r="L102" s="46"/>
      <c r="M102" s="46"/>
      <c r="N102" s="46"/>
      <c r="O102" s="46"/>
      <c r="P102" s="46"/>
      <c r="Q102" s="46"/>
      <c r="R102" s="46"/>
      <c r="S102" s="46"/>
      <c r="T102" s="46"/>
      <c r="U102" s="46"/>
      <c r="V102" t="s" s="43">
        <v>1656</v>
      </c>
      <c r="W102" s="49">
        <v>4</v>
      </c>
      <c r="X102" s="49">
        <v>16</v>
      </c>
      <c r="Y102" s="49">
        <v>3</v>
      </c>
      <c r="Z102" s="49">
        <v>10</v>
      </c>
      <c r="AA102" s="46"/>
      <c r="AB102" s="46"/>
      <c r="AC102" s="46"/>
      <c r="AD102" s="46"/>
      <c r="AE102" s="46"/>
      <c r="AF102" s="46"/>
      <c r="AG102" s="46"/>
      <c r="AH102" s="46"/>
      <c r="AI102" s="46"/>
      <c r="AJ102" s="46"/>
      <c r="AK102" s="46"/>
      <c r="AL102" s="46"/>
      <c r="AM102" s="46"/>
      <c r="AN102" s="46"/>
      <c r="AO102" s="46"/>
      <c r="AP102" s="46"/>
      <c r="AQ102" s="46"/>
      <c r="AR102" s="46"/>
      <c r="AS102" s="46"/>
      <c r="AT102" s="46"/>
      <c r="AU102" s="2"/>
      <c r="AV102" s="46"/>
      <c r="AW102" s="46"/>
      <c r="AX102" s="46"/>
      <c r="AY102" s="46"/>
      <c r="AZ102" s="46"/>
      <c r="BA102" s="46"/>
      <c r="BB102" s="46"/>
      <c r="BC102" s="46"/>
      <c r="BD102" s="46"/>
      <c r="BE102" s="46"/>
      <c r="BF102" s="46"/>
      <c r="BG102" s="46"/>
      <c r="BH102" s="46"/>
      <c r="BI102" s="46"/>
      <c r="BJ102" s="46"/>
      <c r="BK102" s="46"/>
      <c r="BL102" s="46"/>
      <c r="BM102" s="46"/>
      <c r="BN102" s="46"/>
      <c r="BO102" s="46"/>
    </row>
  </sheetData>
  <hyperlinks>
    <hyperlink ref="AZ16" r:id="rId1" location="" tooltip="" display=""/>
    <hyperlink ref="AZ18" r:id="rId2" location="" tooltip="" display=""/>
    <hyperlink ref="AZ19" r:id="rId3" location="" tooltip="" display=""/>
    <hyperlink ref="BA21" r:id="rId4" location="" tooltip="" display=""/>
    <hyperlink ref="AZ31" r:id="rId5" location="" tooltip="" display=""/>
    <hyperlink ref="BA34" r:id="rId6" location="" tooltip="" display=""/>
    <hyperlink ref="BA35" r:id="rId7" location="" tooltip="" display=""/>
    <hyperlink ref="BA36" r:id="rId8" location="" tooltip="" display=""/>
    <hyperlink ref="AZ38" r:id="rId9" location="" tooltip="" display=""/>
    <hyperlink ref="AZ39" r:id="rId10" location="" tooltip="" display=""/>
    <hyperlink ref="AZ40" r:id="rId11" location="" tooltip="" display=""/>
    <hyperlink ref="AZ44" r:id="rId12" location="" tooltip="" display=""/>
    <hyperlink ref="BA45" r:id="rId13" location="" tooltip="" display=""/>
    <hyperlink ref="AZ50" r:id="rId14" location="" tooltip="" display=""/>
    <hyperlink ref="AZ57" r:id="rId15" location="" tooltip="" display=""/>
    <hyperlink ref="AZ61" r:id="rId16" location="" tooltip="" display=""/>
  </hyperlinks>
  <pageMargins left="0.75" right="0.75" top="1" bottom="1" header="0.5" footer="0.5"/>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